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F11" i="1"/>
  <c r="G11" i="1"/>
  <c r="J11" i="1"/>
  <c r="F12" i="1"/>
  <c r="G12" i="1"/>
  <c r="J12" i="1"/>
  <c r="J13" i="1"/>
  <c r="J14" i="1"/>
  <c r="J15" i="1"/>
  <c r="J16" i="1"/>
  <c r="J17" i="1"/>
  <c r="J18" i="1"/>
  <c r="H19" i="1"/>
  <c r="G19" i="1"/>
  <c r="J19" i="1"/>
  <c r="J4" i="1"/>
  <c r="H17" i="1"/>
  <c r="B22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4" i="1"/>
  <c r="F4" i="1"/>
  <c r="G4" i="1"/>
  <c r="G5" i="1"/>
  <c r="G6" i="1"/>
  <c r="G7" i="1"/>
  <c r="G8" i="1"/>
  <c r="G9" i="1"/>
  <c r="G10" i="1"/>
  <c r="G13" i="1"/>
  <c r="G14" i="1"/>
  <c r="G15" i="1"/>
  <c r="G16" i="1"/>
  <c r="G17" i="1"/>
  <c r="G18" i="1"/>
  <c r="C19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B19" i="1"/>
  <c r="D19" i="1"/>
  <c r="D4" i="1"/>
  <c r="F19" i="1"/>
  <c r="F5" i="1"/>
  <c r="F6" i="1"/>
  <c r="F7" i="1"/>
  <c r="F8" i="1"/>
  <c r="F9" i="1"/>
  <c r="F10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<sst xmlns="http://schemas.openxmlformats.org/spreadsheetml/2006/main" count="40" uniqueCount="35">
  <si>
    <t>Stato spese in ME</t>
  </si>
  <si>
    <t>Cosenza</t>
  </si>
  <si>
    <t>Genova</t>
  </si>
  <si>
    <t>Lecce</t>
  </si>
  <si>
    <t>LNF</t>
  </si>
  <si>
    <t>Milano</t>
  </si>
  <si>
    <t>Napoli</t>
  </si>
  <si>
    <t>Pavia</t>
  </si>
  <si>
    <t>Pisa</t>
  </si>
  <si>
    <t>Bologna</t>
  </si>
  <si>
    <t>Roma1</t>
  </si>
  <si>
    <t>Roma2</t>
  </si>
  <si>
    <t>Roma3</t>
  </si>
  <si>
    <t>Udine</t>
  </si>
  <si>
    <t>Impegnati al 20/4</t>
  </si>
  <si>
    <t>% spesa</t>
  </si>
  <si>
    <t>assegnati</t>
  </si>
  <si>
    <t>sj</t>
  </si>
  <si>
    <t>TN.dot</t>
  </si>
  <si>
    <t>TS.dot</t>
  </si>
  <si>
    <t>tot</t>
  </si>
  <si>
    <t>20% in +</t>
  </si>
  <si>
    <t>rabbocco</t>
  </si>
  <si>
    <t>motivo</t>
  </si>
  <si>
    <t>20% in + rounded</t>
  </si>
  <si>
    <t>23/4/2012</t>
  </si>
  <si>
    <t>ATLAS</t>
  </si>
  <si>
    <t>% alta</t>
  </si>
  <si>
    <t>%&gt;30%</t>
  </si>
  <si>
    <t>servono?</t>
  </si>
  <si>
    <t>% alta + Nisati in Strategy Grp</t>
  </si>
  <si>
    <t>proposta</t>
  </si>
  <si>
    <t>% aspettata (se lineare)</t>
  </si>
  <si>
    <t>%&gt;&gt;30%</t>
  </si>
  <si>
    <t xml:space="preserve">% &gt;&gt;30%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</si>
</sst>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22" sqref="I22"/>
    </sheetView>
  </sheetViews>
  <sheetFormatPr baseColWidth="10" defaultRowHeight="15" x14ac:dyDescent="0"/>
  <cols>
    <col min="2" max="2" width="8.83203125" customWidth="1"/>
    <col min="3" max="3" width="9.33203125" customWidth="1"/>
    <col min="4" max="4" width="8" customWidth="1"/>
    <col min="5" max="5" width="10.6640625" customWidth="1"/>
    <col min="6" max="6" width="5.6640625" customWidth="1"/>
    <col min="7" max="7" width="8" customWidth="1"/>
    <col min="8" max="8" width="8.83203125" customWidth="1"/>
    <col min="9" max="9" width="15" customWidth="1"/>
  </cols>
  <sheetData>
    <row r="1" spans="1:10" ht="23">
      <c r="A1" s="5" t="s">
        <v>0</v>
      </c>
      <c r="D1" t="s">
        <v>26</v>
      </c>
      <c r="E1" t="s">
        <v>25</v>
      </c>
    </row>
    <row r="2" spans="1:10" ht="16" customHeight="1"/>
    <row r="3" spans="1:10" s="1" customFormat="1" ht="36" customHeight="1">
      <c r="B3" s="1" t="s">
        <v>16</v>
      </c>
      <c r="C3" s="1" t="s">
        <v>14</v>
      </c>
      <c r="D3" s="1" t="s">
        <v>15</v>
      </c>
      <c r="E3" s="1" t="s">
        <v>32</v>
      </c>
      <c r="F3" s="2" t="s">
        <v>21</v>
      </c>
      <c r="G3" s="1" t="s">
        <v>24</v>
      </c>
      <c r="H3" s="1" t="s">
        <v>22</v>
      </c>
      <c r="I3" s="1" t="s">
        <v>23</v>
      </c>
      <c r="J3" s="6" t="s">
        <v>31</v>
      </c>
    </row>
    <row r="4" spans="1:10">
      <c r="A4" t="s">
        <v>9</v>
      </c>
      <c r="B4">
        <v>183</v>
      </c>
      <c r="C4">
        <v>88</v>
      </c>
      <c r="D4" s="3">
        <f>100*(C4/B4)</f>
        <v>48.087431693989068</v>
      </c>
      <c r="E4" s="3">
        <f>100*(0.3/0.77)</f>
        <v>38.961038961038959</v>
      </c>
      <c r="F4" s="4">
        <f>B4*0.2</f>
        <v>36.6</v>
      </c>
      <c r="G4" s="3">
        <f>ROUND(F4,2)</f>
        <v>36.6</v>
      </c>
      <c r="H4">
        <v>7</v>
      </c>
      <c r="I4" t="s">
        <v>27</v>
      </c>
      <c r="J4" s="7">
        <f>G4+H4</f>
        <v>43.6</v>
      </c>
    </row>
    <row r="5" spans="1:10">
      <c r="A5" t="s">
        <v>1</v>
      </c>
      <c r="B5">
        <v>52</v>
      </c>
      <c r="C5">
        <v>11.5</v>
      </c>
      <c r="D5" s="3">
        <f t="shared" ref="D5:D19" si="0">100*(C5/B5)</f>
        <v>22.115384615384613</v>
      </c>
      <c r="E5" s="3">
        <f t="shared" ref="E5:E19" si="1">100*(0.3/0.77)</f>
        <v>38.961038961038959</v>
      </c>
      <c r="F5" s="4">
        <f t="shared" ref="F5:F18" si="2">B5*0.2</f>
        <v>10.4</v>
      </c>
      <c r="G5" s="3">
        <f t="shared" ref="G5:G18" si="3">ROUND(F5,2)</f>
        <v>10.4</v>
      </c>
      <c r="J5" s="7">
        <f t="shared" ref="J5:J19" si="4">G5+H5</f>
        <v>10.4</v>
      </c>
    </row>
    <row r="6" spans="1:10">
      <c r="A6" t="s">
        <v>2</v>
      </c>
      <c r="B6">
        <v>90.5</v>
      </c>
      <c r="C6">
        <v>25</v>
      </c>
      <c r="D6" s="3">
        <f t="shared" si="0"/>
        <v>27.624309392265197</v>
      </c>
      <c r="E6" s="3">
        <f t="shared" si="1"/>
        <v>38.961038961038959</v>
      </c>
      <c r="F6" s="4">
        <f t="shared" si="2"/>
        <v>18.100000000000001</v>
      </c>
      <c r="G6" s="3">
        <f t="shared" si="3"/>
        <v>18.100000000000001</v>
      </c>
      <c r="J6" s="7">
        <f t="shared" si="4"/>
        <v>18.100000000000001</v>
      </c>
    </row>
    <row r="7" spans="1:10">
      <c r="A7" t="s">
        <v>3</v>
      </c>
      <c r="B7">
        <v>44</v>
      </c>
      <c r="C7">
        <v>16</v>
      </c>
      <c r="D7" s="3">
        <f t="shared" si="0"/>
        <v>36.363636363636367</v>
      </c>
      <c r="E7" s="3">
        <f t="shared" si="1"/>
        <v>38.961038961038959</v>
      </c>
      <c r="F7" s="4">
        <f t="shared" si="2"/>
        <v>8.8000000000000007</v>
      </c>
      <c r="G7" s="3">
        <f t="shared" si="3"/>
        <v>8.8000000000000007</v>
      </c>
      <c r="H7">
        <v>1</v>
      </c>
      <c r="I7" t="s">
        <v>28</v>
      </c>
      <c r="J7" s="7">
        <f t="shared" si="4"/>
        <v>9.8000000000000007</v>
      </c>
    </row>
    <row r="8" spans="1:10">
      <c r="A8" t="s">
        <v>4</v>
      </c>
      <c r="B8">
        <v>87.5</v>
      </c>
      <c r="C8">
        <v>31</v>
      </c>
      <c r="D8" s="3">
        <f t="shared" si="0"/>
        <v>35.428571428571423</v>
      </c>
      <c r="E8" s="3">
        <f t="shared" si="1"/>
        <v>38.961038961038959</v>
      </c>
      <c r="F8" s="4">
        <f t="shared" si="2"/>
        <v>17.5</v>
      </c>
      <c r="G8" s="3">
        <f t="shared" si="3"/>
        <v>17.5</v>
      </c>
      <c r="H8">
        <v>1</v>
      </c>
      <c r="I8" t="s">
        <v>28</v>
      </c>
      <c r="J8" s="7">
        <f t="shared" si="4"/>
        <v>18.5</v>
      </c>
    </row>
    <row r="9" spans="1:10">
      <c r="A9" t="s">
        <v>5</v>
      </c>
      <c r="B9">
        <v>126</v>
      </c>
      <c r="C9">
        <v>52</v>
      </c>
      <c r="D9" s="3">
        <f t="shared" si="0"/>
        <v>41.269841269841265</v>
      </c>
      <c r="E9" s="3">
        <f t="shared" si="1"/>
        <v>38.961038961038959</v>
      </c>
      <c r="F9" s="4">
        <f t="shared" si="2"/>
        <v>25.200000000000003</v>
      </c>
      <c r="G9" s="3">
        <f t="shared" si="3"/>
        <v>25.2</v>
      </c>
      <c r="H9">
        <v>3</v>
      </c>
      <c r="I9" t="s">
        <v>33</v>
      </c>
      <c r="J9" s="7">
        <f t="shared" si="4"/>
        <v>28.2</v>
      </c>
    </row>
    <row r="10" spans="1:10">
      <c r="A10" t="s">
        <v>6</v>
      </c>
      <c r="B10">
        <v>105.5</v>
      </c>
      <c r="C10">
        <v>52</v>
      </c>
      <c r="D10" s="3">
        <f t="shared" si="0"/>
        <v>49.289099526066352</v>
      </c>
      <c r="E10" s="3">
        <f t="shared" si="1"/>
        <v>38.961038961038959</v>
      </c>
      <c r="F10" s="4">
        <f t="shared" si="2"/>
        <v>21.1</v>
      </c>
      <c r="G10" s="3">
        <f t="shared" si="3"/>
        <v>21.1</v>
      </c>
      <c r="H10">
        <v>7</v>
      </c>
      <c r="I10" t="s">
        <v>27</v>
      </c>
      <c r="J10" s="7">
        <f t="shared" si="4"/>
        <v>28.1</v>
      </c>
    </row>
    <row r="11" spans="1:10">
      <c r="A11" t="s">
        <v>7</v>
      </c>
      <c r="B11">
        <v>59</v>
      </c>
      <c r="C11">
        <v>18</v>
      </c>
      <c r="D11" s="3">
        <f t="shared" si="0"/>
        <v>30.508474576271187</v>
      </c>
      <c r="E11" s="3">
        <f t="shared" si="1"/>
        <v>38.961038961038959</v>
      </c>
      <c r="F11" s="4">
        <f t="shared" si="2"/>
        <v>11.8</v>
      </c>
      <c r="G11" s="3">
        <f t="shared" si="3"/>
        <v>11.8</v>
      </c>
      <c r="H11">
        <v>1</v>
      </c>
      <c r="J11" s="7">
        <f t="shared" si="4"/>
        <v>12.8</v>
      </c>
    </row>
    <row r="12" spans="1:10">
      <c r="A12" t="s">
        <v>8</v>
      </c>
      <c r="B12">
        <v>72</v>
      </c>
      <c r="C12">
        <v>22</v>
      </c>
      <c r="D12" s="3">
        <f t="shared" si="0"/>
        <v>30.555555555555557</v>
      </c>
      <c r="E12" s="3">
        <f t="shared" si="1"/>
        <v>38.961038961038959</v>
      </c>
      <c r="F12" s="4">
        <f t="shared" si="2"/>
        <v>14.4</v>
      </c>
      <c r="G12" s="3">
        <f t="shared" si="3"/>
        <v>14.4</v>
      </c>
      <c r="H12">
        <v>1</v>
      </c>
      <c r="I12" t="s">
        <v>28</v>
      </c>
      <c r="J12" s="7">
        <f t="shared" si="4"/>
        <v>15.4</v>
      </c>
    </row>
    <row r="13" spans="1:10" ht="30">
      <c r="A13" t="s">
        <v>10</v>
      </c>
      <c r="B13">
        <v>156</v>
      </c>
      <c r="C13">
        <v>77</v>
      </c>
      <c r="D13" s="3">
        <f t="shared" si="0"/>
        <v>49.358974358974365</v>
      </c>
      <c r="E13" s="3">
        <f t="shared" si="1"/>
        <v>38.961038961038959</v>
      </c>
      <c r="F13" s="4">
        <f t="shared" si="2"/>
        <v>31.200000000000003</v>
      </c>
      <c r="G13" s="3">
        <f t="shared" si="3"/>
        <v>31.2</v>
      </c>
      <c r="H13">
        <v>10</v>
      </c>
      <c r="I13" s="1" t="s">
        <v>30</v>
      </c>
      <c r="J13" s="7">
        <f t="shared" si="4"/>
        <v>41.2</v>
      </c>
    </row>
    <row r="14" spans="1:10">
      <c r="A14" t="s">
        <v>11</v>
      </c>
      <c r="B14">
        <v>51</v>
      </c>
      <c r="C14">
        <v>22</v>
      </c>
      <c r="D14" s="3">
        <f t="shared" si="0"/>
        <v>43.137254901960787</v>
      </c>
      <c r="E14" s="3">
        <f t="shared" si="1"/>
        <v>38.961038961038959</v>
      </c>
      <c r="F14" s="4">
        <f t="shared" si="2"/>
        <v>10.200000000000001</v>
      </c>
      <c r="G14" s="3">
        <f t="shared" si="3"/>
        <v>10.199999999999999</v>
      </c>
      <c r="H14">
        <v>4</v>
      </c>
      <c r="I14" t="s">
        <v>34</v>
      </c>
      <c r="J14" s="7">
        <f t="shared" si="4"/>
        <v>14.2</v>
      </c>
    </row>
    <row r="15" spans="1:10">
      <c r="A15" t="s">
        <v>12</v>
      </c>
      <c r="B15">
        <v>49</v>
      </c>
      <c r="C15">
        <v>17</v>
      </c>
      <c r="D15" s="3">
        <f t="shared" si="0"/>
        <v>34.693877551020407</v>
      </c>
      <c r="E15" s="3">
        <f t="shared" si="1"/>
        <v>38.961038961038959</v>
      </c>
      <c r="F15" s="4">
        <f t="shared" si="2"/>
        <v>9.8000000000000007</v>
      </c>
      <c r="G15" s="3">
        <f t="shared" si="3"/>
        <v>9.8000000000000007</v>
      </c>
      <c r="H15">
        <v>1</v>
      </c>
      <c r="I15" t="s">
        <v>28</v>
      </c>
      <c r="J15" s="7">
        <f t="shared" si="4"/>
        <v>10.8</v>
      </c>
    </row>
    <row r="16" spans="1:10">
      <c r="A16" t="s">
        <v>18</v>
      </c>
      <c r="B16">
        <v>3</v>
      </c>
      <c r="C16">
        <v>1</v>
      </c>
      <c r="D16" s="3">
        <f t="shared" si="0"/>
        <v>33.333333333333329</v>
      </c>
      <c r="E16" s="3">
        <f t="shared" si="1"/>
        <v>38.961038961038959</v>
      </c>
      <c r="F16" s="4">
        <f t="shared" si="2"/>
        <v>0.60000000000000009</v>
      </c>
      <c r="G16" s="3">
        <f t="shared" si="3"/>
        <v>0.6</v>
      </c>
      <c r="J16" s="7">
        <f t="shared" si="4"/>
        <v>0.6</v>
      </c>
    </row>
    <row r="17" spans="1:10">
      <c r="A17" t="s">
        <v>19</v>
      </c>
      <c r="B17">
        <v>4</v>
      </c>
      <c r="C17">
        <v>0</v>
      </c>
      <c r="D17" s="3">
        <f t="shared" si="0"/>
        <v>0</v>
      </c>
      <c r="E17" s="3">
        <f t="shared" si="1"/>
        <v>38.961038961038959</v>
      </c>
      <c r="F17" s="4">
        <f t="shared" si="2"/>
        <v>0.8</v>
      </c>
      <c r="G17" s="3">
        <f t="shared" si="3"/>
        <v>0.8</v>
      </c>
      <c r="H17">
        <f>-1</f>
        <v>-1</v>
      </c>
      <c r="I17" t="s">
        <v>29</v>
      </c>
      <c r="J17" s="7">
        <f t="shared" si="4"/>
        <v>-0.19999999999999996</v>
      </c>
    </row>
    <row r="18" spans="1:10">
      <c r="A18" t="s">
        <v>13</v>
      </c>
      <c r="B18">
        <v>43.5</v>
      </c>
      <c r="C18">
        <v>12</v>
      </c>
      <c r="D18" s="3">
        <f t="shared" si="0"/>
        <v>27.586206896551722</v>
      </c>
      <c r="E18" s="3">
        <f t="shared" si="1"/>
        <v>38.961038961038959</v>
      </c>
      <c r="F18" s="4">
        <f t="shared" si="2"/>
        <v>8.7000000000000011</v>
      </c>
      <c r="G18" s="3">
        <f t="shared" si="3"/>
        <v>8.6999999999999993</v>
      </c>
      <c r="J18" s="7">
        <f t="shared" si="4"/>
        <v>8.6999999999999993</v>
      </c>
    </row>
    <row r="19" spans="1:10">
      <c r="A19" t="s">
        <v>20</v>
      </c>
      <c r="B19">
        <f>SUM(B4:B18)</f>
        <v>1126</v>
      </c>
      <c r="C19">
        <f>SUM(C4:C18)</f>
        <v>444.5</v>
      </c>
      <c r="D19" s="3">
        <f t="shared" si="0"/>
        <v>39.476021314387211</v>
      </c>
      <c r="E19" s="3">
        <f t="shared" si="1"/>
        <v>38.961038961038959</v>
      </c>
      <c r="F19" s="4">
        <f>SUM(F4:F18)</f>
        <v>225.20000000000002</v>
      </c>
      <c r="G19" s="3">
        <f>SUM(G4:G18)</f>
        <v>225.2</v>
      </c>
      <c r="H19" s="3">
        <f>SUM(H4:H18)</f>
        <v>35</v>
      </c>
      <c r="J19" s="7">
        <f t="shared" si="4"/>
        <v>260.2</v>
      </c>
    </row>
    <row r="21" spans="1:10">
      <c r="A21" t="s">
        <v>17</v>
      </c>
      <c r="B21">
        <v>260</v>
      </c>
    </row>
    <row r="22" spans="1:10">
      <c r="A22" t="s">
        <v>22</v>
      </c>
      <c r="B22" s="3">
        <f>B21-G19</f>
        <v>34.800000000000011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INFN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Rossi</dc:creator>
  <cp:lastModifiedBy>Leonardo Rossi</cp:lastModifiedBy>
  <dcterms:created xsi:type="dcterms:W3CDTF">2012-04-20T14:14:25Z</dcterms:created>
  <dcterms:modified xsi:type="dcterms:W3CDTF">2012-04-24T09:45:47Z</dcterms:modified>
</cp:coreProperties>
</file>