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hessa\Il mio Drive\Attivita_scientifica\Caos\Presentations\Scuola ETIC Cagliari\"/>
    </mc:Choice>
  </mc:AlternateContent>
  <xr:revisionPtr revIDLastSave="0" documentId="13_ncr:1_{FD2F0143-A734-4D3D-B7EC-1EBFF11235A5}" xr6:coauthVersionLast="47" xr6:coauthVersionMax="47" xr10:uidLastSave="{00000000-0000-0000-0000-000000000000}"/>
  <bookViews>
    <workbookView xWindow="-110" yWindow="-110" windowWidth="19420" windowHeight="11500" tabRatio="500" activeTab="4" xr2:uid="{00000000-000D-0000-FFFF-FFFF00000000}"/>
  </bookViews>
  <sheets>
    <sheet name="Problem #1" sheetId="1" r:id="rId1"/>
    <sheet name="Problem #2" sheetId="2" r:id="rId2"/>
    <sheet name="Problem #3" sheetId="3" r:id="rId3"/>
    <sheet name="Problem #4" sheetId="4" r:id="rId4"/>
    <sheet name="Solution #1" sheetId="5" r:id="rId5"/>
    <sheet name="Solution #2" sheetId="6" r:id="rId6"/>
    <sheet name="Solution #3" sheetId="7" r:id="rId7"/>
    <sheet name="Solution #4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3" i="7" l="1"/>
  <c r="E22" i="7"/>
  <c r="E4" i="8"/>
  <c r="E2" i="8"/>
  <c r="E2" i="7"/>
  <c r="E1" i="6"/>
  <c r="E6" i="6" s="1"/>
  <c r="E4" i="5"/>
  <c r="E6" i="5" s="1"/>
  <c r="E7" i="5" s="1"/>
  <c r="E2" i="5"/>
  <c r="E9" i="5" s="1"/>
  <c r="E23" i="3"/>
  <c r="E10" i="2"/>
  <c r="E12" i="2" s="1"/>
  <c r="E9" i="2"/>
  <c r="E11" i="2" s="1"/>
  <c r="E1" i="2"/>
  <c r="E3" i="6" l="1"/>
  <c r="E9" i="6" s="1"/>
  <c r="E11" i="6" s="1"/>
  <c r="E5" i="6"/>
  <c r="E8" i="6" s="1"/>
  <c r="E10" i="6" s="1"/>
</calcChain>
</file>

<file path=xl/sharedStrings.xml><?xml version="1.0" encoding="utf-8"?>
<sst xmlns="http://schemas.openxmlformats.org/spreadsheetml/2006/main" count="155" uniqueCount="50">
  <si>
    <t>Filter</t>
  </si>
  <si>
    <t>L =</t>
  </si>
  <si>
    <t>k =</t>
  </si>
  <si>
    <t>?</t>
  </si>
  <si>
    <t>w0 =</t>
  </si>
  <si>
    <t>h =</t>
  </si>
  <si>
    <t>R0 =</t>
  </si>
  <si>
    <t xml:space="preserve">N = </t>
  </si>
  <si>
    <t>s =</t>
  </si>
  <si>
    <t>Material</t>
  </si>
  <si>
    <t xml:space="preserve">s /UTS = </t>
  </si>
  <si>
    <t>E =</t>
  </si>
  <si>
    <t>UTS =</t>
  </si>
  <si>
    <t>f =</t>
  </si>
  <si>
    <t>Load</t>
  </si>
  <si>
    <t>M =</t>
  </si>
  <si>
    <t xml:space="preserve">g = </t>
  </si>
  <si>
    <t>omega =</t>
  </si>
  <si>
    <t>w01 =</t>
  </si>
  <si>
    <t>R01 =</t>
  </si>
  <si>
    <t>w02 =</t>
  </si>
  <si>
    <t>R02 =</t>
  </si>
  <si>
    <t xml:space="preserve">h01 = </t>
  </si>
  <si>
    <t>h02 =</t>
  </si>
  <si>
    <t xml:space="preserve">s01 = </t>
  </si>
  <si>
    <t>s02 =</t>
  </si>
  <si>
    <t>s01/UTS =</t>
  </si>
  <si>
    <t>s02/UTS =</t>
  </si>
  <si>
    <t>Frequency</t>
  </si>
  <si>
    <t>f0 =</t>
  </si>
  <si>
    <t>Target</t>
  </si>
  <si>
    <t xml:space="preserve">M = </t>
  </si>
  <si>
    <t>k_as</t>
  </si>
  <si>
    <t>Look for this k_as value in the following plot and find d</t>
  </si>
  <si>
    <t>Frequencies</t>
  </si>
  <si>
    <t>f_in =</t>
  </si>
  <si>
    <t xml:space="preserve">f = </t>
  </si>
  <si>
    <t>d =</t>
  </si>
  <si>
    <t>Depending on the k_as value above</t>
  </si>
  <si>
    <t>dk =</t>
  </si>
  <si>
    <t>k_as increase at the chosen d with 5°C temperature increase</t>
  </si>
  <si>
    <t xml:space="preserve">df = </t>
  </si>
  <si>
    <t xml:space="preserve">NSF = </t>
  </si>
  <si>
    <t>Normalized squared frequency (Nsf)</t>
  </si>
  <si>
    <t>Look for this Nsf value in the following plot and find x</t>
  </si>
  <si>
    <t>Normalized load</t>
  </si>
  <si>
    <t>Gy =</t>
  </si>
  <si>
    <t xml:space="preserve">x = </t>
  </si>
  <si>
    <t>Depending on the Nsf value above</t>
  </si>
  <si>
    <t>Same 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</si>
</sst>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4" xfId="0" applyNumberFormat="1" applyBorder="1"/>
    <xf numFmtId="0" fontId="0" fillId="0" borderId="5" xfId="0" applyBorder="1"/>
    <xf numFmtId="0" fontId="0" fillId="0" borderId="6" xfId="0" applyBorder="1"/>
    <xf numFmtId="164" fontId="0" fillId="0" borderId="4" xfId="0" applyNumberFormat="1" applyBorder="1"/>
    <xf numFmtId="0" fontId="0" fillId="0" borderId="7" xfId="0" applyBorder="1"/>
    <xf numFmtId="0" fontId="0" fillId="0" borderId="8" xfId="0" applyBorder="1"/>
    <xf numFmtId="11" fontId="0" fillId="0" borderId="2" xfId="0" applyNumberFormat="1" applyBorder="1"/>
    <xf numFmtId="164" fontId="0" fillId="0" borderId="8" xfId="0" applyNumberFormat="1" applyBorder="1"/>
    <xf numFmtId="11" fontId="0" fillId="0" borderId="8" xfId="0" applyNumberFormat="1" applyBorder="1"/>
    <xf numFmtId="0" fontId="0" fillId="0" borderId="4" xfId="0" applyBorder="1"/>
    <xf numFmtId="164" fontId="0" fillId="0" borderId="2" xfId="0" applyNumberFormat="1" applyBorder="1"/>
    <xf numFmtId="165" fontId="0" fillId="0" borderId="2" xfId="0" applyNumberFormat="1" applyBorder="1"/>
    <xf numFmtId="165" fontId="0" fillId="0" borderId="8" xfId="0" applyNumberFormat="1" applyBorder="1"/>
    <xf numFmtId="11" fontId="0" fillId="0" borderId="6" xfId="0" applyNumberFormat="1" applyBorder="1"/>
    <xf numFmtId="164" fontId="0" fillId="0" borderId="6" xfId="0" applyNumberFormat="1" applyBorder="1"/>
    <xf numFmtId="164" fontId="0" fillId="0" borderId="0" xfId="0" applyNumberFormat="1"/>
    <xf numFmtId="11" fontId="0" fillId="0" borderId="4" xfId="0" applyNumberFormat="1" applyBorder="1"/>
    <xf numFmtId="166" fontId="0" fillId="0" borderId="4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521978</xdr:colOff>
      <xdr:row>2</xdr:row>
      <xdr:rowOff>133200</xdr:rowOff>
    </xdr:from>
    <xdr:to>
      <xdr:col>5</xdr:col>
      <xdr:colOff>595462</xdr:colOff>
      <xdr:row>18</xdr:row>
      <xdr:rowOff>40320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0645" y="450700"/>
          <a:ext cx="2486484" cy="2447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31084</xdr:colOff>
      <xdr:row>5</xdr:row>
      <xdr:rowOff>5400</xdr:rowOff>
    </xdr:from>
    <xdr:to>
      <xdr:col>6</xdr:col>
      <xdr:colOff>766315</xdr:colOff>
      <xdr:row>21</xdr:row>
      <xdr:rowOff>5400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44084" y="799150"/>
          <a:ext cx="3148231" cy="2540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521978</xdr:colOff>
      <xdr:row>2</xdr:row>
      <xdr:rowOff>133200</xdr:rowOff>
    </xdr:from>
    <xdr:to>
      <xdr:col>5</xdr:col>
      <xdr:colOff>595462</xdr:colOff>
      <xdr:row>18</xdr:row>
      <xdr:rowOff>40320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0645" y="450700"/>
          <a:ext cx="2486484" cy="2447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31084</xdr:colOff>
      <xdr:row>5</xdr:row>
      <xdr:rowOff>5400</xdr:rowOff>
    </xdr:from>
    <xdr:to>
      <xdr:col>6</xdr:col>
      <xdr:colOff>766315</xdr:colOff>
      <xdr:row>21</xdr:row>
      <xdr:rowOff>5400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44084" y="799150"/>
          <a:ext cx="3148231" cy="2540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zoomScale="120" zoomScaleNormal="120" workbookViewId="0">
      <selection activeCell="E9" sqref="E9"/>
    </sheetView>
  </sheetViews>
  <sheetFormatPr defaultColWidth="11.54296875" defaultRowHeight="12.5" x14ac:dyDescent="0.25"/>
  <sheetData>
    <row r="1" spans="1:5" x14ac:dyDescent="0.25">
      <c r="A1" t="s">
        <v>0</v>
      </c>
    </row>
    <row r="2" spans="1:5" x14ac:dyDescent="0.25">
      <c r="A2" s="1" t="s">
        <v>1</v>
      </c>
      <c r="B2" s="2">
        <v>0.35399999999999998</v>
      </c>
      <c r="D2" s="3" t="s">
        <v>2</v>
      </c>
      <c r="E2" s="4" t="s">
        <v>3</v>
      </c>
    </row>
    <row r="3" spans="1:5" x14ac:dyDescent="0.25">
      <c r="A3" s="5" t="s">
        <v>4</v>
      </c>
      <c r="B3" s="6">
        <v>0.11</v>
      </c>
    </row>
    <row r="4" spans="1:5" x14ac:dyDescent="0.25">
      <c r="A4" s="5" t="s">
        <v>5</v>
      </c>
      <c r="B4" s="6">
        <v>3.5000000000000001E-3</v>
      </c>
      <c r="D4" s="3" t="s">
        <v>6</v>
      </c>
      <c r="E4" s="7" t="s">
        <v>3</v>
      </c>
    </row>
    <row r="5" spans="1:5" x14ac:dyDescent="0.25">
      <c r="A5" s="8" t="s">
        <v>7</v>
      </c>
      <c r="B5" s="9">
        <v>6</v>
      </c>
    </row>
    <row r="6" spans="1:5" x14ac:dyDescent="0.25">
      <c r="D6" s="1" t="s">
        <v>8</v>
      </c>
      <c r="E6" s="10" t="s">
        <v>3</v>
      </c>
    </row>
    <row r="7" spans="1:5" x14ac:dyDescent="0.25">
      <c r="A7" t="s">
        <v>9</v>
      </c>
      <c r="D7" s="8" t="s">
        <v>10</v>
      </c>
      <c r="E7" s="11" t="s">
        <v>3</v>
      </c>
    </row>
    <row r="8" spans="1:5" x14ac:dyDescent="0.25">
      <c r="A8" s="1" t="s">
        <v>11</v>
      </c>
      <c r="B8" s="10">
        <v>187000000000</v>
      </c>
    </row>
    <row r="9" spans="1:5" x14ac:dyDescent="0.25">
      <c r="A9" s="8" t="s">
        <v>12</v>
      </c>
      <c r="B9" s="12">
        <v>1850000000</v>
      </c>
      <c r="D9" s="3" t="s">
        <v>13</v>
      </c>
      <c r="E9" s="7" t="s">
        <v>3</v>
      </c>
    </row>
    <row r="11" spans="1:5" x14ac:dyDescent="0.25">
      <c r="A11" t="s">
        <v>14</v>
      </c>
    </row>
    <row r="12" spans="1:5" x14ac:dyDescent="0.25">
      <c r="A12" s="1" t="s">
        <v>15</v>
      </c>
      <c r="B12" s="2">
        <v>290</v>
      </c>
    </row>
    <row r="13" spans="1:5" x14ac:dyDescent="0.25">
      <c r="A13" s="8" t="s">
        <v>16</v>
      </c>
      <c r="B13" s="9">
        <v>9.81</v>
      </c>
    </row>
  </sheetData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zoomScale="120" zoomScaleNormal="120" workbookViewId="0">
      <selection activeCell="E9" sqref="E9"/>
    </sheetView>
  </sheetViews>
  <sheetFormatPr defaultColWidth="11.54296875" defaultRowHeight="12.5" x14ac:dyDescent="0.25"/>
  <sheetData>
    <row r="1" spans="1:6" x14ac:dyDescent="0.25">
      <c r="A1" t="s">
        <v>0</v>
      </c>
      <c r="D1" s="3" t="s">
        <v>17</v>
      </c>
      <c r="E1" s="13">
        <f>6.28*B16</f>
        <v>8.2896000000000001</v>
      </c>
    </row>
    <row r="2" spans="1:6" x14ac:dyDescent="0.25">
      <c r="A2" s="1" t="s">
        <v>1</v>
      </c>
      <c r="B2" s="2">
        <v>0.35399999999999998</v>
      </c>
    </row>
    <row r="3" spans="1:6" x14ac:dyDescent="0.25">
      <c r="A3" s="5" t="s">
        <v>18</v>
      </c>
      <c r="B3" s="6">
        <v>0.11</v>
      </c>
      <c r="D3" s="1" t="s">
        <v>19</v>
      </c>
      <c r="E3" s="14" t="s">
        <v>3</v>
      </c>
    </row>
    <row r="4" spans="1:6" x14ac:dyDescent="0.25">
      <c r="A4" s="5" t="s">
        <v>20</v>
      </c>
      <c r="B4" s="6">
        <v>5.5E-2</v>
      </c>
      <c r="D4" s="8" t="s">
        <v>21</v>
      </c>
      <c r="E4" s="9" t="s">
        <v>3</v>
      </c>
    </row>
    <row r="5" spans="1:6" x14ac:dyDescent="0.25">
      <c r="A5" s="8" t="s">
        <v>7</v>
      </c>
      <c r="B5" s="9">
        <v>6</v>
      </c>
    </row>
    <row r="6" spans="1:6" x14ac:dyDescent="0.25">
      <c r="D6" s="1" t="s">
        <v>22</v>
      </c>
      <c r="E6" s="15" t="s">
        <v>3</v>
      </c>
    </row>
    <row r="7" spans="1:6" x14ac:dyDescent="0.25">
      <c r="A7" t="s">
        <v>9</v>
      </c>
      <c r="D7" s="8" t="s">
        <v>23</v>
      </c>
      <c r="E7" s="16" t="s">
        <v>3</v>
      </c>
    </row>
    <row r="8" spans="1:6" x14ac:dyDescent="0.25">
      <c r="A8" s="1" t="s">
        <v>11</v>
      </c>
      <c r="B8" s="10">
        <v>187000000000</v>
      </c>
    </row>
    <row r="9" spans="1:6" x14ac:dyDescent="0.25">
      <c r="A9" s="8" t="s">
        <v>12</v>
      </c>
      <c r="B9" s="12">
        <v>1850000000</v>
      </c>
      <c r="D9" s="1" t="s">
        <v>24</v>
      </c>
      <c r="E9" s="10" t="e">
        <f>B8*E6/(2*E3)</f>
        <v>#VALUE!</v>
      </c>
    </row>
    <row r="10" spans="1:6" x14ac:dyDescent="0.25">
      <c r="D10" s="5" t="s">
        <v>25</v>
      </c>
      <c r="E10" s="17" t="e">
        <f>B8*E7/(2*E3)</f>
        <v>#VALUE!</v>
      </c>
    </row>
    <row r="11" spans="1:6" x14ac:dyDescent="0.25">
      <c r="A11" t="s">
        <v>14</v>
      </c>
      <c r="D11" s="5" t="s">
        <v>26</v>
      </c>
      <c r="E11" s="18" t="e">
        <f>E9/B9</f>
        <v>#VALUE!</v>
      </c>
    </row>
    <row r="12" spans="1:6" x14ac:dyDescent="0.25">
      <c r="A12" s="1" t="s">
        <v>15</v>
      </c>
      <c r="B12" s="2">
        <v>290</v>
      </c>
      <c r="D12" s="8" t="s">
        <v>27</v>
      </c>
      <c r="E12" s="11" t="e">
        <f>E10/B9</f>
        <v>#VALUE!</v>
      </c>
    </row>
    <row r="13" spans="1:6" x14ac:dyDescent="0.25">
      <c r="A13" s="8" t="s">
        <v>16</v>
      </c>
      <c r="B13" s="9">
        <v>9.81</v>
      </c>
      <c r="F13" s="19"/>
    </row>
    <row r="15" spans="1:6" x14ac:dyDescent="0.25">
      <c r="A15" t="s">
        <v>28</v>
      </c>
    </row>
    <row r="16" spans="1:6" x14ac:dyDescent="0.25">
      <c r="A16" s="3" t="s">
        <v>29</v>
      </c>
      <c r="B16" s="13">
        <v>1.32</v>
      </c>
      <c r="C16" t="s">
        <v>30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zoomScale="120" zoomScaleNormal="120" workbookViewId="0">
      <selection activeCell="F22" sqref="F22"/>
    </sheetView>
  </sheetViews>
  <sheetFormatPr defaultColWidth="11.54296875" defaultRowHeight="12.5" x14ac:dyDescent="0.25"/>
  <sheetData>
    <row r="1" spans="1:5" x14ac:dyDescent="0.25">
      <c r="A1" t="s">
        <v>14</v>
      </c>
    </row>
    <row r="2" spans="1:5" x14ac:dyDescent="0.25">
      <c r="A2" s="3" t="s">
        <v>31</v>
      </c>
      <c r="B2" s="13">
        <v>290</v>
      </c>
      <c r="D2" s="3" t="s">
        <v>32</v>
      </c>
      <c r="E2" s="4" t="s">
        <v>3</v>
      </c>
    </row>
    <row r="4" spans="1:5" x14ac:dyDescent="0.25">
      <c r="A4" t="s">
        <v>34</v>
      </c>
    </row>
    <row r="5" spans="1:5" x14ac:dyDescent="0.25">
      <c r="A5" s="1" t="s">
        <v>35</v>
      </c>
      <c r="B5" s="2">
        <v>1.5</v>
      </c>
    </row>
    <row r="6" spans="1:5" x14ac:dyDescent="0.25">
      <c r="A6" s="8" t="s">
        <v>36</v>
      </c>
      <c r="B6" s="9">
        <v>0.5</v>
      </c>
      <c r="C6" t="s">
        <v>30</v>
      </c>
    </row>
    <row r="20" spans="4:5" x14ac:dyDescent="0.25">
      <c r="D20" s="3" t="s">
        <v>37</v>
      </c>
      <c r="E20" s="13" t="s">
        <v>3</v>
      </c>
    </row>
    <row r="22" spans="4:5" x14ac:dyDescent="0.25">
      <c r="D22" s="3" t="s">
        <v>39</v>
      </c>
      <c r="E22" s="20" t="s">
        <v>3</v>
      </c>
    </row>
    <row r="23" spans="4:5" x14ac:dyDescent="0.25">
      <c r="D23" s="3" t="s">
        <v>41</v>
      </c>
      <c r="E23" s="7" t="e">
        <f>SQRT(B6^2+E22/(6.28^2*B2))-B6</f>
        <v>#VALUE!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zoomScale="120" zoomScaleNormal="120" workbookViewId="0">
      <selection activeCell="I10" sqref="I10"/>
    </sheetView>
  </sheetViews>
  <sheetFormatPr defaultColWidth="11.54296875" defaultRowHeight="12.5" x14ac:dyDescent="0.25"/>
  <sheetData>
    <row r="1" spans="1:6" x14ac:dyDescent="0.25">
      <c r="A1" t="s">
        <v>0</v>
      </c>
    </row>
    <row r="2" spans="1:6" x14ac:dyDescent="0.25">
      <c r="A2" s="1" t="s">
        <v>1</v>
      </c>
      <c r="B2" s="2">
        <v>0.35399999999999998</v>
      </c>
      <c r="D2" s="3" t="s">
        <v>5</v>
      </c>
      <c r="E2" s="21" t="s">
        <v>3</v>
      </c>
    </row>
    <row r="3" spans="1:6" x14ac:dyDescent="0.25">
      <c r="A3" s="5" t="s">
        <v>4</v>
      </c>
      <c r="B3" s="6">
        <v>0.11</v>
      </c>
    </row>
    <row r="4" spans="1:6" x14ac:dyDescent="0.25">
      <c r="A4" s="8" t="s">
        <v>7</v>
      </c>
      <c r="B4" s="9">
        <v>6</v>
      </c>
      <c r="D4" s="3" t="s">
        <v>42</v>
      </c>
      <c r="E4" s="7" t="s">
        <v>3</v>
      </c>
      <c r="F4" t="s">
        <v>43</v>
      </c>
    </row>
    <row r="6" spans="1:6" x14ac:dyDescent="0.25">
      <c r="A6" t="s">
        <v>9</v>
      </c>
    </row>
    <row r="7" spans="1:6" x14ac:dyDescent="0.25">
      <c r="A7" s="3" t="s">
        <v>11</v>
      </c>
      <c r="B7" s="20">
        <v>187000000000</v>
      </c>
    </row>
    <row r="9" spans="1:6" x14ac:dyDescent="0.25">
      <c r="A9" t="s">
        <v>14</v>
      </c>
    </row>
    <row r="10" spans="1:6" x14ac:dyDescent="0.25">
      <c r="A10" s="1" t="s">
        <v>15</v>
      </c>
      <c r="B10" s="2">
        <v>290</v>
      </c>
    </row>
    <row r="11" spans="1:6" x14ac:dyDescent="0.25">
      <c r="A11" s="8" t="s">
        <v>16</v>
      </c>
      <c r="B11" s="9">
        <v>9.81</v>
      </c>
    </row>
    <row r="13" spans="1:6" x14ac:dyDescent="0.25">
      <c r="A13" t="s">
        <v>45</v>
      </c>
    </row>
    <row r="14" spans="1:6" x14ac:dyDescent="0.25">
      <c r="A14" s="3" t="s">
        <v>46</v>
      </c>
      <c r="B14" s="13">
        <v>1.69</v>
      </c>
    </row>
    <row r="16" spans="1:6" x14ac:dyDescent="0.25">
      <c r="A16" t="s">
        <v>28</v>
      </c>
    </row>
    <row r="17" spans="1:6" x14ac:dyDescent="0.25">
      <c r="A17" s="3" t="s">
        <v>36</v>
      </c>
      <c r="B17" s="13">
        <v>0.5</v>
      </c>
      <c r="C17" t="s">
        <v>30</v>
      </c>
    </row>
    <row r="23" spans="1:6" x14ac:dyDescent="0.25">
      <c r="D23" s="3" t="s">
        <v>47</v>
      </c>
      <c r="E23" s="13" t="s">
        <v>3</v>
      </c>
      <c r="F23" t="s">
        <v>48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abSelected="1" zoomScale="120" zoomScaleNormal="120" workbookViewId="0">
      <selection activeCell="E2" sqref="E2"/>
    </sheetView>
  </sheetViews>
  <sheetFormatPr defaultColWidth="11.54296875" defaultRowHeight="12.5" x14ac:dyDescent="0.25"/>
  <sheetData>
    <row r="1" spans="1:5" x14ac:dyDescent="0.25">
      <c r="A1" t="s">
        <v>0</v>
      </c>
    </row>
    <row r="2" spans="1:5" x14ac:dyDescent="0.25">
      <c r="A2" s="1" t="s">
        <v>1</v>
      </c>
      <c r="B2" s="2">
        <v>0.35399999999999998</v>
      </c>
      <c r="D2" s="3" t="s">
        <v>2</v>
      </c>
      <c r="E2" s="4">
        <f>B8*B3*B4^3/(6*B2^3)</f>
        <v>3313.4268584085357</v>
      </c>
    </row>
    <row r="3" spans="1:5" x14ac:dyDescent="0.25">
      <c r="A3" s="5" t="s">
        <v>4</v>
      </c>
      <c r="B3" s="6">
        <v>0.11</v>
      </c>
    </row>
    <row r="4" spans="1:5" x14ac:dyDescent="0.25">
      <c r="A4" s="5" t="s">
        <v>5</v>
      </c>
      <c r="B4" s="6">
        <v>3.5000000000000001E-3</v>
      </c>
      <c r="D4" s="3" t="s">
        <v>6</v>
      </c>
      <c r="E4" s="7">
        <f>B8*B3*B4^3/(12*B12*B13/B5*B2)</f>
        <v>0.43786291277899819</v>
      </c>
    </row>
    <row r="5" spans="1:5" x14ac:dyDescent="0.25">
      <c r="A5" s="8" t="s">
        <v>7</v>
      </c>
      <c r="B5" s="9">
        <v>6</v>
      </c>
    </row>
    <row r="6" spans="1:5" x14ac:dyDescent="0.25">
      <c r="D6" s="1" t="s">
        <v>8</v>
      </c>
      <c r="E6" s="10">
        <f>B8*B4/(2*E4)</f>
        <v>747380037.10575128</v>
      </c>
    </row>
    <row r="7" spans="1:5" x14ac:dyDescent="0.25">
      <c r="A7" t="s">
        <v>9</v>
      </c>
      <c r="D7" s="8" t="s">
        <v>10</v>
      </c>
      <c r="E7" s="11">
        <f>E6/B9</f>
        <v>0.40398920924635207</v>
      </c>
    </row>
    <row r="8" spans="1:5" x14ac:dyDescent="0.25">
      <c r="A8" s="1" t="s">
        <v>11</v>
      </c>
      <c r="B8" s="10">
        <v>187000000000</v>
      </c>
    </row>
    <row r="9" spans="1:5" x14ac:dyDescent="0.25">
      <c r="A9" s="8" t="s">
        <v>12</v>
      </c>
      <c r="B9" s="12">
        <v>1850000000</v>
      </c>
      <c r="D9" s="3" t="s">
        <v>13</v>
      </c>
      <c r="E9" s="7">
        <f>SQRT(B5*E2/B12)/6.28</f>
        <v>1.3184257501915988</v>
      </c>
    </row>
    <row r="11" spans="1:5" x14ac:dyDescent="0.25">
      <c r="A11" t="s">
        <v>14</v>
      </c>
    </row>
    <row r="12" spans="1:5" x14ac:dyDescent="0.25">
      <c r="A12" s="1" t="s">
        <v>15</v>
      </c>
      <c r="B12" s="2">
        <v>290</v>
      </c>
    </row>
    <row r="13" spans="1:5" x14ac:dyDescent="0.25">
      <c r="A13" s="8" t="s">
        <v>16</v>
      </c>
      <c r="B13" s="9">
        <v>9.81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zoomScale="120" zoomScaleNormal="120" workbookViewId="0">
      <selection activeCell="G3" sqref="G3"/>
    </sheetView>
  </sheetViews>
  <sheetFormatPr defaultColWidth="11.54296875" defaultRowHeight="12.5" x14ac:dyDescent="0.25"/>
  <sheetData>
    <row r="1" spans="1:6" x14ac:dyDescent="0.25">
      <c r="A1" t="s">
        <v>0</v>
      </c>
      <c r="D1" s="3" t="s">
        <v>17</v>
      </c>
      <c r="E1" s="13">
        <f>6.28*B16</f>
        <v>8.2896000000000001</v>
      </c>
    </row>
    <row r="2" spans="1:6" x14ac:dyDescent="0.25">
      <c r="A2" s="1" t="s">
        <v>1</v>
      </c>
      <c r="B2" s="2">
        <v>0.35399999999999998</v>
      </c>
    </row>
    <row r="3" spans="1:6" x14ac:dyDescent="0.25">
      <c r="A3" s="5" t="s">
        <v>18</v>
      </c>
      <c r="B3" s="6">
        <v>0.11</v>
      </c>
      <c r="D3" s="3" t="s">
        <v>6</v>
      </c>
      <c r="E3" s="7">
        <f>(E1*B2)^2/(2*B13)</f>
        <v>0.43890918654121092</v>
      </c>
      <c r="F3" t="s">
        <v>49</v>
      </c>
    </row>
    <row r="4" spans="1:6" x14ac:dyDescent="0.25">
      <c r="A4" s="5" t="s">
        <v>20</v>
      </c>
      <c r="B4" s="6">
        <v>5.5E-2</v>
      </c>
    </row>
    <row r="5" spans="1:6" x14ac:dyDescent="0.25">
      <c r="A5" s="8" t="s">
        <v>7</v>
      </c>
      <c r="B5" s="9">
        <v>6</v>
      </c>
      <c r="D5" s="1" t="s">
        <v>22</v>
      </c>
      <c r="E5" s="15">
        <f>(6*E1^2*B12*B2^3/(B5*B8*B3))^(1/3)</f>
        <v>3.5027855333836077E-3</v>
      </c>
    </row>
    <row r="6" spans="1:6" x14ac:dyDescent="0.25">
      <c r="D6" s="8" t="s">
        <v>23</v>
      </c>
      <c r="E6" s="16">
        <f>(6*E1^2*B12*B2^3/(B5*B8*B4))^(1/3)</f>
        <v>4.4132332267772471E-3</v>
      </c>
    </row>
    <row r="7" spans="1:6" x14ac:dyDescent="0.25">
      <c r="A7" t="s">
        <v>9</v>
      </c>
    </row>
    <row r="8" spans="1:6" x14ac:dyDescent="0.25">
      <c r="A8" s="1" t="s">
        <v>11</v>
      </c>
      <c r="B8" s="10">
        <v>187000000000</v>
      </c>
      <c r="D8" s="1" t="s">
        <v>24</v>
      </c>
      <c r="E8" s="10">
        <f>B8*E5/(2*E3)</f>
        <v>746191826.04102564</v>
      </c>
    </row>
    <row r="9" spans="1:6" x14ac:dyDescent="0.25">
      <c r="A9" s="8" t="s">
        <v>12</v>
      </c>
      <c r="B9" s="12">
        <v>1850000000</v>
      </c>
      <c r="D9" s="5" t="s">
        <v>25</v>
      </c>
      <c r="E9" s="17">
        <f>B8*E6/(2*E3)</f>
        <v>940142788.88858128</v>
      </c>
    </row>
    <row r="10" spans="1:6" x14ac:dyDescent="0.25">
      <c r="D10" s="5" t="s">
        <v>26</v>
      </c>
      <c r="E10" s="18">
        <f>E8/B9</f>
        <v>0.40334693299514901</v>
      </c>
    </row>
    <row r="11" spans="1:6" x14ac:dyDescent="0.25">
      <c r="A11" t="s">
        <v>14</v>
      </c>
      <c r="D11" s="8" t="s">
        <v>27</v>
      </c>
      <c r="E11" s="11">
        <f>E9/B9</f>
        <v>0.508185291291125</v>
      </c>
    </row>
    <row r="12" spans="1:6" x14ac:dyDescent="0.25">
      <c r="A12" s="1" t="s">
        <v>15</v>
      </c>
      <c r="B12" s="2">
        <v>290</v>
      </c>
    </row>
    <row r="13" spans="1:6" x14ac:dyDescent="0.25">
      <c r="A13" s="8" t="s">
        <v>16</v>
      </c>
      <c r="B13" s="9">
        <v>9.81</v>
      </c>
      <c r="F13" s="19"/>
    </row>
    <row r="15" spans="1:6" x14ac:dyDescent="0.25">
      <c r="A15" t="s">
        <v>28</v>
      </c>
    </row>
    <row r="16" spans="1:6" x14ac:dyDescent="0.25">
      <c r="A16" s="3" t="s">
        <v>29</v>
      </c>
      <c r="B16" s="13">
        <v>1.32</v>
      </c>
      <c r="C16" t="s">
        <v>30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zoomScale="120" zoomScaleNormal="120" workbookViewId="0">
      <selection activeCell="F25" sqref="F25"/>
    </sheetView>
  </sheetViews>
  <sheetFormatPr defaultColWidth="11.54296875" defaultRowHeight="12.5" x14ac:dyDescent="0.25"/>
  <sheetData>
    <row r="1" spans="1:6" x14ac:dyDescent="0.25">
      <c r="A1" t="s">
        <v>14</v>
      </c>
    </row>
    <row r="2" spans="1:6" x14ac:dyDescent="0.25">
      <c r="A2" s="3" t="s">
        <v>31</v>
      </c>
      <c r="B2" s="13">
        <v>290</v>
      </c>
      <c r="D2" s="3" t="s">
        <v>32</v>
      </c>
      <c r="E2" s="4">
        <f>B2*6.28^2*(B6^2-B5^2)</f>
        <v>-22874.272000000001</v>
      </c>
      <c r="F2" t="s">
        <v>33</v>
      </c>
    </row>
    <row r="4" spans="1:6" x14ac:dyDescent="0.25">
      <c r="A4" t="s">
        <v>34</v>
      </c>
    </row>
    <row r="5" spans="1:6" x14ac:dyDescent="0.25">
      <c r="A5" s="1" t="s">
        <v>35</v>
      </c>
      <c r="B5" s="2">
        <v>1.5</v>
      </c>
    </row>
    <row r="6" spans="1:6" x14ac:dyDescent="0.25">
      <c r="A6" s="8" t="s">
        <v>36</v>
      </c>
      <c r="B6" s="9">
        <v>0.5</v>
      </c>
      <c r="C6" t="s">
        <v>30</v>
      </c>
    </row>
    <row r="20" spans="4:6" x14ac:dyDescent="0.25">
      <c r="D20" s="3" t="s">
        <v>37</v>
      </c>
      <c r="E20" s="13">
        <v>11.1</v>
      </c>
      <c r="F20" t="s">
        <v>38</v>
      </c>
    </row>
    <row r="22" spans="4:6" x14ac:dyDescent="0.25">
      <c r="D22" s="3" t="s">
        <v>39</v>
      </c>
      <c r="E22" s="20">
        <f>500</f>
        <v>500</v>
      </c>
      <c r="F22" t="s">
        <v>40</v>
      </c>
    </row>
    <row r="23" spans="4:6" x14ac:dyDescent="0.25">
      <c r="D23" s="3" t="s">
        <v>41</v>
      </c>
      <c r="E23" s="7">
        <f>SQRT(B6^2+E22/(6.28^2*B2))-B6</f>
        <v>4.1956860185030531E-2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zoomScale="120" zoomScaleNormal="120" workbookViewId="0">
      <selection activeCell="E29" sqref="E29"/>
    </sheetView>
  </sheetViews>
  <sheetFormatPr defaultColWidth="11.54296875" defaultRowHeight="12.5" x14ac:dyDescent="0.25"/>
  <sheetData>
    <row r="1" spans="1:6" x14ac:dyDescent="0.25">
      <c r="A1" t="s">
        <v>0</v>
      </c>
    </row>
    <row r="2" spans="1:6" x14ac:dyDescent="0.25">
      <c r="A2" s="1" t="s">
        <v>1</v>
      </c>
      <c r="B2" s="2">
        <v>0.35399999999999998</v>
      </c>
      <c r="D2" s="3" t="s">
        <v>5</v>
      </c>
      <c r="E2" s="21">
        <f>((B10*B11/B4)/(B14*B7*B3/(12*B2^2)))^(1/3)</f>
        <v>2.7373322213880939E-3</v>
      </c>
    </row>
    <row r="3" spans="1:6" x14ac:dyDescent="0.25">
      <c r="A3" s="5" t="s">
        <v>4</v>
      </c>
      <c r="B3" s="6">
        <v>0.11</v>
      </c>
    </row>
    <row r="4" spans="1:6" x14ac:dyDescent="0.25">
      <c r="A4" s="8" t="s">
        <v>7</v>
      </c>
      <c r="B4" s="9">
        <v>6</v>
      </c>
      <c r="D4" s="3" t="s">
        <v>42</v>
      </c>
      <c r="E4" s="7">
        <f>B2/B11*(6.28*B17)^2</f>
        <v>0.35578984709480121</v>
      </c>
      <c r="F4" t="s">
        <v>43</v>
      </c>
    </row>
    <row r="5" spans="1:6" x14ac:dyDescent="0.25">
      <c r="D5" t="s">
        <v>44</v>
      </c>
    </row>
    <row r="6" spans="1:6" x14ac:dyDescent="0.25">
      <c r="A6" t="s">
        <v>9</v>
      </c>
    </row>
    <row r="7" spans="1:6" x14ac:dyDescent="0.25">
      <c r="A7" s="3" t="s">
        <v>11</v>
      </c>
      <c r="B7" s="20">
        <v>187000000000</v>
      </c>
    </row>
    <row r="9" spans="1:6" x14ac:dyDescent="0.25">
      <c r="A9" t="s">
        <v>14</v>
      </c>
    </row>
    <row r="10" spans="1:6" x14ac:dyDescent="0.25">
      <c r="A10" s="1" t="s">
        <v>15</v>
      </c>
      <c r="B10" s="2">
        <v>290</v>
      </c>
    </row>
    <row r="11" spans="1:6" x14ac:dyDescent="0.25">
      <c r="A11" s="8" t="s">
        <v>16</v>
      </c>
      <c r="B11" s="9">
        <v>9.81</v>
      </c>
    </row>
    <row r="13" spans="1:6" x14ac:dyDescent="0.25">
      <c r="A13" t="s">
        <v>45</v>
      </c>
    </row>
    <row r="14" spans="1:6" x14ac:dyDescent="0.25">
      <c r="A14" s="3" t="s">
        <v>46</v>
      </c>
      <c r="B14" s="13">
        <v>1.69</v>
      </c>
    </row>
    <row r="16" spans="1:6" x14ac:dyDescent="0.25">
      <c r="A16" t="s">
        <v>28</v>
      </c>
    </row>
    <row r="17" spans="1:6" x14ac:dyDescent="0.25">
      <c r="A17" s="3" t="s">
        <v>36</v>
      </c>
      <c r="B17" s="13">
        <v>0.5</v>
      </c>
      <c r="C17" t="s">
        <v>30</v>
      </c>
    </row>
    <row r="23" spans="1:6" x14ac:dyDescent="0.25">
      <c r="D23" s="3" t="s">
        <v>47</v>
      </c>
      <c r="E23" s="13">
        <v>0.90600000000000003</v>
      </c>
      <c r="F23" t="s">
        <v>48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Problem #1</vt:lpstr>
      <vt:lpstr>Problem #2</vt:lpstr>
      <vt:lpstr>Problem #3</vt:lpstr>
      <vt:lpstr>Problem #4</vt:lpstr>
      <vt:lpstr>Solution #1</vt:lpstr>
      <vt:lpstr>Solution #2</vt:lpstr>
      <vt:lpstr>Solution #3</vt:lpstr>
      <vt:lpstr>Solution #4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Piero Chessa</cp:lastModifiedBy>
  <cp:revision>11</cp:revision>
  <dcterms:created xsi:type="dcterms:W3CDTF">2024-12-09T12:21:54Z</dcterms:created>
  <dcterms:modified xsi:type="dcterms:W3CDTF">2024-12-12T18:37:47Z</dcterms:modified>
  <dc:language>en-US</dc:language>
</cp:coreProperties>
</file>