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giordani/Dropbox/Public/"/>
    </mc:Choice>
  </mc:AlternateContent>
  <bookViews>
    <workbookView xWindow="3780" yWindow="740" windowWidth="25020" windowHeight="15020" tabRatio="994" activeTab="4"/>
  </bookViews>
  <sheets>
    <sheet name="RD_FASE2" sheetId="1" r:id="rId1"/>
    <sheet name="ATL_FASE2 (nuovo R&amp;D)" sheetId="2" r:id="rId2"/>
    <sheet name="ATL_FASE2 (infrastrutture)" sheetId="3" r:id="rId3"/>
    <sheet name="ATL_FASE2 (core)" sheetId="4" r:id="rId4"/>
    <sheet name="ATL_FASE2 (altro)" sheetId="5" r:id="rId5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5" i="2" l="1"/>
  <c r="G35" i="2"/>
  <c r="F35" i="2"/>
  <c r="E35" i="2"/>
  <c r="D35" i="2"/>
  <c r="C35" i="2"/>
  <c r="D22" i="3"/>
  <c r="C22" i="3"/>
  <c r="E22" i="3"/>
  <c r="F22" i="3"/>
  <c r="H22" i="3"/>
  <c r="G22" i="3"/>
  <c r="C12" i="5"/>
  <c r="X14" i="1"/>
  <c r="V14" i="1"/>
  <c r="X10" i="1"/>
  <c r="V10" i="1"/>
  <c r="X8" i="1"/>
  <c r="V8" i="1"/>
  <c r="X6" i="1"/>
  <c r="V6" i="1"/>
  <c r="T14" i="1"/>
  <c r="R14" i="1"/>
  <c r="R12" i="1"/>
  <c r="T8" i="1"/>
  <c r="R8" i="1"/>
  <c r="T6" i="1"/>
  <c r="R6" i="1"/>
  <c r="T10" i="1"/>
  <c r="R10" i="1"/>
  <c r="T12" i="1"/>
  <c r="AD51" i="1"/>
  <c r="AE51" i="1"/>
  <c r="AH51" i="1"/>
  <c r="W15" i="1"/>
  <c r="Y15" i="1"/>
  <c r="X16" i="1"/>
  <c r="V15" i="1"/>
  <c r="X15" i="1"/>
  <c r="V16" i="1"/>
  <c r="X12" i="1"/>
  <c r="V12" i="1"/>
  <c r="AD47" i="1"/>
  <c r="AE47" i="1"/>
  <c r="AH47" i="1"/>
  <c r="B15" i="1"/>
  <c r="B17" i="1"/>
  <c r="F15" i="1"/>
  <c r="F17" i="1"/>
  <c r="J15" i="1"/>
  <c r="J17" i="1"/>
  <c r="N15" i="1"/>
  <c r="N17" i="1"/>
  <c r="S15" i="1"/>
  <c r="U15" i="1"/>
  <c r="T16" i="1"/>
  <c r="R15" i="1"/>
  <c r="T15" i="1"/>
  <c r="R16" i="1"/>
  <c r="P15" i="1"/>
  <c r="N16" i="1"/>
  <c r="C16" i="2"/>
  <c r="C15" i="2"/>
  <c r="H12" i="5"/>
  <c r="G12" i="5"/>
  <c r="F12" i="5"/>
  <c r="E12" i="5"/>
  <c r="D12" i="5"/>
  <c r="H12" i="4"/>
  <c r="G12" i="4"/>
  <c r="F12" i="4"/>
  <c r="E12" i="4"/>
  <c r="D12" i="4"/>
  <c r="C12" i="4"/>
  <c r="D6" i="1"/>
  <c r="D8" i="1"/>
  <c r="D10" i="1"/>
  <c r="D12" i="1"/>
  <c r="D14" i="1"/>
  <c r="D16" i="1"/>
  <c r="D18" i="1"/>
  <c r="H6" i="1"/>
  <c r="H8" i="1"/>
  <c r="H10" i="1"/>
  <c r="H12" i="1"/>
  <c r="H14" i="1"/>
  <c r="H16" i="1"/>
  <c r="H18" i="1"/>
  <c r="L6" i="1"/>
  <c r="L8" i="1"/>
  <c r="L10" i="1"/>
  <c r="L12" i="1"/>
  <c r="L14" i="1"/>
  <c r="L16" i="1"/>
  <c r="L18" i="1"/>
  <c r="O15" i="1"/>
  <c r="Q15" i="1"/>
  <c r="P16" i="1"/>
  <c r="P18" i="1"/>
  <c r="B6" i="1"/>
  <c r="B8" i="1"/>
  <c r="B10" i="1"/>
  <c r="B12" i="1"/>
  <c r="B14" i="1"/>
  <c r="B16" i="1"/>
  <c r="B18" i="1"/>
  <c r="F6" i="1"/>
  <c r="F8" i="1"/>
  <c r="F10" i="1"/>
  <c r="F12" i="1"/>
  <c r="F14" i="1"/>
  <c r="F16" i="1"/>
  <c r="F18" i="1"/>
  <c r="J6" i="1"/>
  <c r="J8" i="1"/>
  <c r="J10" i="1"/>
  <c r="J12" i="1"/>
  <c r="J14" i="1"/>
  <c r="J16" i="1"/>
  <c r="J18" i="1"/>
  <c r="N18" i="1"/>
  <c r="D15" i="1"/>
  <c r="D17" i="1"/>
  <c r="H15" i="1"/>
  <c r="H17" i="1"/>
  <c r="P12" i="1"/>
  <c r="E15" i="1"/>
  <c r="E17" i="1"/>
  <c r="I15" i="1"/>
  <c r="I17" i="1"/>
  <c r="M15" i="1"/>
  <c r="M17" i="1"/>
  <c r="Q17" i="1"/>
  <c r="L15" i="1"/>
  <c r="L17" i="1"/>
  <c r="P17" i="1"/>
  <c r="C15" i="1"/>
  <c r="C17" i="1"/>
  <c r="G15" i="1"/>
  <c r="G17" i="1"/>
  <c r="K15" i="1"/>
  <c r="K17" i="1"/>
  <c r="O17" i="1"/>
  <c r="P14" i="1"/>
  <c r="N14" i="1"/>
  <c r="N12" i="1"/>
  <c r="P10" i="1"/>
  <c r="N10" i="1"/>
  <c r="P8" i="1"/>
  <c r="N8" i="1"/>
  <c r="P6" i="1"/>
  <c r="N6" i="1"/>
</calcChain>
</file>

<file path=xl/sharedStrings.xml><?xml version="1.0" encoding="utf-8"?>
<sst xmlns="http://schemas.openxmlformats.org/spreadsheetml/2006/main" count="353" uniqueCount="133">
  <si>
    <t>RD_FASE2</t>
  </si>
  <si>
    <t>Year</t>
  </si>
  <si>
    <t>Sez</t>
  </si>
  <si>
    <t>Item</t>
  </si>
  <si>
    <t>Budget</t>
  </si>
  <si>
    <t>Cap</t>
  </si>
  <si>
    <t>ATLAS</t>
  </si>
  <si>
    <t>Common</t>
  </si>
  <si>
    <t>2017 nuove richieste</t>
  </si>
  <si>
    <t>GE</t>
  </si>
  <si>
    <t>Wafer for 3D sensors</t>
  </si>
  <si>
    <t>CO</t>
  </si>
  <si>
    <t>Common ATLAS/CMS</t>
  </si>
  <si>
    <t>ATL</t>
  </si>
  <si>
    <t>COM</t>
  </si>
  <si>
    <t>3 processes at FBK: 2 committed with MEMS3</t>
  </si>
  <si>
    <t>3D Sensors</t>
  </si>
  <si>
    <t>HV-CMOS Hybridization + 3 FE-I4B wafers</t>
  </si>
  <si>
    <t>MI</t>
  </si>
  <si>
    <t>Bump-bonding of 3D (IBL design on 6") + 3 FE-I4B wafers</t>
  </si>
  <si>
    <t>Bump-Bonding</t>
  </si>
  <si>
    <t>TRACI CO2 co-founded with LHCb</t>
  </si>
  <si>
    <t>INV</t>
  </si>
  <si>
    <t>Modules</t>
  </si>
  <si>
    <t>BO</t>
  </si>
  <si>
    <t>Multi-module R/O</t>
  </si>
  <si>
    <t>CS</t>
  </si>
  <si>
    <t>Upgrade R/O Systems</t>
  </si>
  <si>
    <t>Read-Out</t>
  </si>
  <si>
    <t xml:space="preserve">Bump-bonding for 3D sensor test </t>
  </si>
  <si>
    <t>Mechanics &amp; Coooling</t>
  </si>
  <si>
    <t>Module assembly and irradiation, RD on flex</t>
  </si>
  <si>
    <t>6" dummy wafers - test deposition on 6" and high-density bumps (150 k-bumps/chip)</t>
  </si>
  <si>
    <t>Totale</t>
  </si>
  <si>
    <t>Develop µ-channel cooling</t>
  </si>
  <si>
    <t>Totale all'anno</t>
  </si>
  <si>
    <t>TN</t>
  </si>
  <si>
    <t>6" Wafer procurement (SOI, wafer bonding, epi)</t>
  </si>
  <si>
    <t>PicoScope 6407 Digitizer with 1.5 GHz probes and accessories</t>
  </si>
  <si>
    <t>UD</t>
  </si>
  <si>
    <t>Multi-module  R/O: board v2, RD-53 upgrade</t>
  </si>
  <si>
    <t>SJ</t>
  </si>
  <si>
    <t>Cards produced: to be paid</t>
  </si>
  <si>
    <t>Stave, cooling distribution, material &amp; assemblies qualification</t>
  </si>
  <si>
    <t>Bump-bonding of FBK sensors with FE-I4/RD-53 prototype, wafer thinning, backside metallization</t>
  </si>
  <si>
    <t>Common ATLAS/CMS (1)</t>
  </si>
  <si>
    <t xml:space="preserve">(1) GE-MI joined order to Selex: BB (40 k€) + 12" wafer processing (12 k€) </t>
  </si>
  <si>
    <t>Irradiation, test-beams, RD-53 R/O, module assembly</t>
  </si>
  <si>
    <t>ATLAS (2)</t>
  </si>
  <si>
    <t>(2) Including 2016 contribution to BabyDemo</t>
  </si>
  <si>
    <t>Development of high-density indium bump-bonding</t>
  </si>
  <si>
    <t>TIFPA</t>
  </si>
  <si>
    <t>Second 3D sensor batch</t>
  </si>
  <si>
    <t>Pending INFN-FBK convention renewal</t>
  </si>
  <si>
    <t>Laser</t>
  </si>
  <si>
    <t>Cooling</t>
  </si>
  <si>
    <t>CO/SJ</t>
  </si>
  <si>
    <t>Dummy wafer high-density</t>
  </si>
  <si>
    <t>&gt; MI</t>
  </si>
  <si>
    <t>RD-53 setup</t>
  </si>
  <si>
    <t>Cooling BabyDemo</t>
  </si>
  <si>
    <t>Bump-bonding RD-53</t>
  </si>
  <si>
    <t>Wafer RD-53 chip</t>
  </si>
  <si>
    <t xml:space="preserve">CO2 cooling </t>
  </si>
  <si>
    <t>&gt; 4kE GE, 2kE MI</t>
  </si>
  <si>
    <t>Mechanical prototypes</t>
  </si>
  <si>
    <t>&gt; GE</t>
  </si>
  <si>
    <t xml:space="preserve">Bump-bonding @ Selex </t>
  </si>
  <si>
    <t>ATLAS test sensori 3D FBK</t>
  </si>
  <si>
    <t>Total=</t>
  </si>
  <si>
    <t>Total assigned</t>
  </si>
  <si>
    <t>DAQ card (YARR)</t>
  </si>
  <si>
    <t>Production of second batch of PIXROD cards</t>
  </si>
  <si>
    <t>ATL_FASE2  (nuovo RD)</t>
  </si>
  <si>
    <t>Sede</t>
  </si>
  <si>
    <t>Note</t>
  </si>
  <si>
    <t>min</t>
  </si>
  <si>
    <t>max</t>
  </si>
  <si>
    <t>Amount depends on 2017 nuove richieste</t>
  </si>
  <si>
    <t>Prototyping PP1 Box</t>
  </si>
  <si>
    <t>DAQ Cards</t>
  </si>
  <si>
    <t>Planar sensosrs</t>
  </si>
  <si>
    <t>Flex bus prototyping</t>
  </si>
  <si>
    <t>Depends if we do prototyping or just byuy what is needed for HR prototypes</t>
  </si>
  <si>
    <t>Flex 3D prototyping</t>
  </si>
  <si>
    <t>Mechanical tools for composite machining</t>
  </si>
  <si>
    <t>Composite materials (Foam, prepreg)</t>
  </si>
  <si>
    <t>Purchase 2 wafers RD-53A (2018) or ATLAS chip (2019)</t>
  </si>
  <si>
    <t>Probably move 2019 to core if ATLAS chip is production quality</t>
  </si>
  <si>
    <t>Bump-bonding three 3D sensor wafers w/ RD-53A (2018) or ATLAS chip (2019)</t>
  </si>
  <si>
    <t>Bump-bonding three planar sensor wafers w/ RD-53A (2018) or ATLAS chip (2019)</t>
  </si>
  <si>
    <t>Thinning and dicing 2 wafers RD-53A (2018) or ATLAS chip (2019)</t>
  </si>
  <si>
    <t>Mask for planar sensors</t>
  </si>
  <si>
    <t>Planar sensor for RD53 and ATLAS chip have different bumps</t>
  </si>
  <si>
    <t>Probe card test bare with RD-53A (2018) or ATLAS chip (2019)</t>
  </si>
  <si>
    <t>Flex prototype 3D modules</t>
  </si>
  <si>
    <t>MI/BO</t>
  </si>
  <si>
    <t>DAQ card</t>
  </si>
  <si>
    <t>Depending if common redout used for CMOS and RD-53/ATLAS</t>
  </si>
  <si>
    <t>Setup and consumables for module assembly</t>
  </si>
  <si>
    <t>Monolithic CMOS chip prototypes (~10% of ATLAS total)</t>
  </si>
  <si>
    <t>Production of prototypes of concentrator chip</t>
  </si>
  <si>
    <t>Depend if lpGBT or custom chip can be used</t>
  </si>
  <si>
    <t>Flex hybrid for CMOS detector</t>
  </si>
  <si>
    <t>Module holder and test card</t>
  </si>
  <si>
    <t>Acquisto Ti cooling pipe</t>
  </si>
  <si>
    <t>Bus Tape Prototyping</t>
  </si>
  <si>
    <t>Maschera per bump deposition 3D</t>
  </si>
  <si>
    <t>(aggiunta da AA, vedi mail GF)</t>
  </si>
  <si>
    <t>Si-Si DWB 6" substrates ICEMOS</t>
  </si>
  <si>
    <t>3D pre-prod grade batch with stepper lithography at FBK</t>
  </si>
  <si>
    <t>Worst case without INFN-FBK agreement</t>
  </si>
  <si>
    <t>ATL_FASE2  (infrastrutture)</t>
  </si>
  <si>
    <t>Lab refurbishment for module QA</t>
  </si>
  <si>
    <t>Climatic chamber</t>
  </si>
  <si>
    <t>can be moved to beginning of 2019</t>
  </si>
  <si>
    <t>Chiller</t>
  </si>
  <si>
    <t>CO2 500 W cooling system</t>
  </si>
  <si>
    <t>Pick and Place machine</t>
  </si>
  <si>
    <t xml:space="preserve">Autoclave </t>
  </si>
  <si>
    <t>Clean table and room</t>
  </si>
  <si>
    <t>Water jet cutter machine</t>
  </si>
  <si>
    <t>Wire bond pull tester</t>
  </si>
  <si>
    <t>Pick and place machine</t>
  </si>
  <si>
    <t>X-ray tube for module testing</t>
  </si>
  <si>
    <t>Upgrade probe station</t>
  </si>
  <si>
    <t>Upgrade wire bonder</t>
  </si>
  <si>
    <t>Equipment or bonding/brazing</t>
  </si>
  <si>
    <t>Ancora da verificare se necessaria</t>
  </si>
  <si>
    <t>ATL_FASE2  (core)</t>
  </si>
  <si>
    <t>Testbeams</t>
  </si>
  <si>
    <t>Setup system for half-ring and integration QA</t>
  </si>
  <si>
    <t>if not core, needs to go into "nuovo R&amp;D"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</si>
</sst>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0.0\)"/>
  </numFmts>
  <fonts count="7" x14ac:knownFonts="1">
    <font>
      <sz val="12"/>
      <color rgb="FF000000"/>
      <name val="Calibri"/>
      <family val="2"/>
      <charset val="128"/>
    </font>
    <font>
      <sz val="12"/>
      <name val="Calibri"/>
      <family val="2"/>
      <charset val="1"/>
    </font>
    <font>
      <u/>
      <sz val="12"/>
      <color theme="10"/>
      <name val="Calibri"/>
      <family val="2"/>
      <charset val="128"/>
    </font>
    <font>
      <u/>
      <sz val="12"/>
      <color theme="11"/>
      <name val="Calibri"/>
      <family val="2"/>
      <charset val="128"/>
    </font>
    <font>
      <sz val="12"/>
      <color rgb="FF000000"/>
      <name val="Arial"/>
    </font>
    <font>
      <sz val="12"/>
      <color theme="1"/>
      <name val="Calibri"/>
    </font>
    <font>
      <b/>
      <sz val="12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7" tint="0.79998168889431442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double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5">
    <xf numFmtId="0" fontId="0" fillId="0" borderId="0" xfId="0"/>
    <xf numFmtId="164" fontId="0" fillId="6" borderId="17" xfId="0" applyNumberFormat="1" applyFill="1" applyBorder="1" applyAlignment="1">
      <alignment vertical="center"/>
    </xf>
    <xf numFmtId="164" fontId="0" fillId="3" borderId="8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164" fontId="0" fillId="7" borderId="17" xfId="0" applyNumberFormat="1" applyFill="1" applyBorder="1" applyAlignment="1">
      <alignment horizontal="right" vertical="center"/>
    </xf>
    <xf numFmtId="164" fontId="0" fillId="6" borderId="17" xfId="0" applyNumberForma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4" fontId="0" fillId="2" borderId="5" xfId="0" applyNumberFormat="1" applyFill="1" applyBorder="1" applyAlignment="1">
      <alignment horizontal="right" vertical="center"/>
    </xf>
    <xf numFmtId="164" fontId="0" fillId="3" borderId="17" xfId="0" applyNumberFormat="1" applyFill="1" applyBorder="1" applyAlignment="1">
      <alignment horizontal="right" vertical="center"/>
    </xf>
    <xf numFmtId="164" fontId="0" fillId="4" borderId="17" xfId="0" applyNumberFormat="1" applyFill="1" applyBorder="1" applyAlignment="1">
      <alignment horizontal="right" vertical="center"/>
    </xf>
    <xf numFmtId="164" fontId="0" fillId="0" borderId="24" xfId="0" applyNumberFormat="1" applyBorder="1" applyAlignment="1">
      <alignment horizontal="right" vertical="center"/>
    </xf>
    <xf numFmtId="165" fontId="0" fillId="0" borderId="21" xfId="0" applyNumberFormat="1" applyBorder="1" applyAlignment="1">
      <alignment horizontal="left" vertical="center"/>
    </xf>
    <xf numFmtId="164" fontId="0" fillId="0" borderId="21" xfId="0" applyNumberFormat="1" applyBorder="1" applyAlignment="1">
      <alignment horizontal="right" vertical="center"/>
    </xf>
    <xf numFmtId="165" fontId="0" fillId="0" borderId="25" xfId="0" applyNumberFormat="1" applyBorder="1" applyAlignment="1">
      <alignment horizontal="left" vertical="center"/>
    </xf>
    <xf numFmtId="164" fontId="0" fillId="8" borderId="5" xfId="0" applyNumberFormat="1" applyFill="1" applyBorder="1" applyAlignment="1">
      <alignment horizontal="right" vertical="center"/>
    </xf>
    <xf numFmtId="164" fontId="0" fillId="8" borderId="0" xfId="0" applyNumberFormat="1" applyFill="1" applyAlignment="1">
      <alignment horizontal="right" vertical="center"/>
    </xf>
    <xf numFmtId="164" fontId="0" fillId="9" borderId="5" xfId="0" applyNumberFormat="1" applyFill="1" applyBorder="1" applyAlignment="1">
      <alignment horizontal="right" vertical="center"/>
    </xf>
    <xf numFmtId="164" fontId="0" fillId="9" borderId="0" xfId="0" applyNumberFormat="1" applyFill="1" applyAlignment="1">
      <alignment horizontal="right" vertical="center"/>
    </xf>
    <xf numFmtId="165" fontId="0" fillId="9" borderId="0" xfId="0" applyNumberFormat="1" applyFill="1" applyAlignment="1">
      <alignment horizontal="left" vertical="center"/>
    </xf>
    <xf numFmtId="164" fontId="0" fillId="5" borderId="5" xfId="0" applyNumberFormat="1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65" fontId="0" fillId="5" borderId="0" xfId="0" applyNumberFormat="1" applyFill="1" applyAlignment="1">
      <alignment horizontal="left" vertical="center"/>
    </xf>
    <xf numFmtId="164" fontId="0" fillId="10" borderId="0" xfId="0" applyNumberFormat="1" applyFill="1" applyAlignment="1">
      <alignment horizontal="right" vertical="center"/>
    </xf>
    <xf numFmtId="164" fontId="0" fillId="11" borderId="0" xfId="0" applyNumberFormat="1" applyFill="1" applyAlignment="1">
      <alignment vertical="center"/>
    </xf>
    <xf numFmtId="164" fontId="0" fillId="11" borderId="0" xfId="0" applyNumberFormat="1" applyFill="1" applyAlignment="1">
      <alignment horizontal="right" vertical="center"/>
    </xf>
    <xf numFmtId="164" fontId="0" fillId="0" borderId="34" xfId="0" applyNumberFormat="1" applyBorder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35" xfId="0" applyNumberFormat="1" applyBorder="1" applyAlignment="1">
      <alignment horizontal="left" vertical="center"/>
    </xf>
    <xf numFmtId="165" fontId="0" fillId="8" borderId="6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3" borderId="2" xfId="0" applyNumberFormat="1" applyFill="1" applyBorder="1" applyAlignment="1">
      <alignment horizontal="left" vertical="center"/>
    </xf>
    <xf numFmtId="165" fontId="0" fillId="4" borderId="2" xfId="0" applyNumberFormat="1" applyFill="1" applyBorder="1" applyAlignment="1">
      <alignment horizontal="left" vertical="center"/>
    </xf>
    <xf numFmtId="165" fontId="0" fillId="7" borderId="2" xfId="0" applyNumberFormat="1" applyFill="1" applyBorder="1" applyAlignment="1">
      <alignment horizontal="left" vertical="center"/>
    </xf>
    <xf numFmtId="165" fontId="0" fillId="6" borderId="2" xfId="0" applyNumberFormat="1" applyFill="1" applyBorder="1" applyAlignment="1">
      <alignment horizontal="left" vertical="center"/>
    </xf>
    <xf numFmtId="165" fontId="0" fillId="3" borderId="17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left" vertical="center"/>
    </xf>
    <xf numFmtId="165" fontId="0" fillId="4" borderId="17" xfId="0" applyNumberFormat="1" applyFill="1" applyBorder="1" applyAlignment="1">
      <alignment horizontal="left" vertical="center"/>
    </xf>
    <xf numFmtId="165" fontId="0" fillId="7" borderId="17" xfId="0" applyNumberFormat="1" applyFill="1" applyBorder="1" applyAlignment="1">
      <alignment horizontal="left" vertical="center"/>
    </xf>
    <xf numFmtId="165" fontId="0" fillId="6" borderId="17" xfId="0" applyNumberFormat="1" applyFill="1" applyBorder="1" applyAlignment="1">
      <alignment horizontal="left" vertical="center"/>
    </xf>
    <xf numFmtId="165" fontId="0" fillId="8" borderId="0" xfId="0" applyNumberFormat="1" applyFill="1" applyAlignment="1">
      <alignment horizontal="left" vertical="center"/>
    </xf>
    <xf numFmtId="165" fontId="0" fillId="10" borderId="0" xfId="0" applyNumberFormat="1" applyFill="1" applyAlignment="1">
      <alignment horizontal="left" vertical="center"/>
    </xf>
    <xf numFmtId="165" fontId="0" fillId="11" borderId="0" xfId="0" applyNumberFormat="1" applyFill="1" applyAlignment="1">
      <alignment horizontal="left" vertical="center"/>
    </xf>
    <xf numFmtId="165" fontId="0" fillId="9" borderId="6" xfId="0" applyNumberFormat="1" applyFill="1" applyBorder="1" applyAlignment="1">
      <alignment horizontal="left" vertical="center"/>
    </xf>
    <xf numFmtId="165" fontId="0" fillId="5" borderId="6" xfId="0" applyNumberFormat="1" applyFill="1" applyBorder="1" applyAlignment="1">
      <alignment horizontal="left" vertical="center"/>
    </xf>
    <xf numFmtId="165" fontId="0" fillId="10" borderId="6" xfId="0" applyNumberFormat="1" applyFill="1" applyBorder="1" applyAlignment="1">
      <alignment horizontal="left" vertical="center"/>
    </xf>
    <xf numFmtId="165" fontId="0" fillId="11" borderId="6" xfId="0" applyNumberFormat="1" applyFill="1" applyBorder="1" applyAlignment="1">
      <alignment horizontal="left" vertical="center"/>
    </xf>
    <xf numFmtId="0" fontId="0" fillId="8" borderId="0" xfId="0" applyFill="1"/>
    <xf numFmtId="164" fontId="0" fillId="8" borderId="0" xfId="0" applyNumberFormat="1" applyFill="1"/>
    <xf numFmtId="0" fontId="0" fillId="8" borderId="0" xfId="0" applyFill="1" applyAlignment="1">
      <alignment horizontal="left" readingOrder="1"/>
    </xf>
    <xf numFmtId="0" fontId="0" fillId="9" borderId="0" xfId="0" applyFill="1" applyAlignment="1">
      <alignment horizontal="left" readingOrder="1"/>
    </xf>
    <xf numFmtId="164" fontId="0" fillId="9" borderId="0" xfId="0" applyNumberFormat="1" applyFill="1"/>
    <xf numFmtId="0" fontId="0" fillId="9" borderId="0" xfId="0" applyFill="1"/>
    <xf numFmtId="0" fontId="0" fillId="11" borderId="0" xfId="0" applyFill="1"/>
    <xf numFmtId="164" fontId="0" fillId="11" borderId="0" xfId="0" applyNumberFormat="1" applyFill="1"/>
    <xf numFmtId="164" fontId="0" fillId="0" borderId="0" xfId="0" applyNumberFormat="1"/>
    <xf numFmtId="0" fontId="0" fillId="10" borderId="0" xfId="0" applyFill="1" applyAlignment="1">
      <alignment horizontal="left" vertical="top" readingOrder="1"/>
    </xf>
    <xf numFmtId="164" fontId="0" fillId="10" borderId="0" xfId="0" applyNumberFormat="1" applyFill="1"/>
    <xf numFmtId="0" fontId="0" fillId="10" borderId="0" xfId="0" applyFill="1"/>
    <xf numFmtId="0" fontId="0" fillId="5" borderId="0" xfId="0" applyFill="1" applyAlignment="1">
      <alignment horizontal="left" vertical="top" readingOrder="1"/>
    </xf>
    <xf numFmtId="164" fontId="0" fillId="5" borderId="0" xfId="0" applyNumberFormat="1" applyFill="1"/>
    <xf numFmtId="0" fontId="0" fillId="5" borderId="0" xfId="0" applyFill="1"/>
    <xf numFmtId="0" fontId="0" fillId="9" borderId="0" xfId="0" applyFill="1" applyAlignment="1">
      <alignment horizontal="left" vertical="top" readingOrder="1"/>
    </xf>
    <xf numFmtId="0" fontId="0" fillId="11" borderId="0" xfId="0" applyFill="1" applyAlignment="1">
      <alignment horizontal="left" vertical="top" readingOrder="1"/>
    </xf>
    <xf numFmtId="0" fontId="0" fillId="8" borderId="0" xfId="0" applyFill="1" applyAlignment="1">
      <alignment horizontal="left" vertical="top" readingOrder="1"/>
    </xf>
    <xf numFmtId="0" fontId="0" fillId="0" borderId="0" xfId="0" applyAlignment="1">
      <alignment horizontal="left" vertical="center" readingOrder="1"/>
    </xf>
    <xf numFmtId="0" fontId="0" fillId="0" borderId="0" xfId="0" applyAlignment="1">
      <alignment horizontal="left" vertical="top" readingOrder="1"/>
    </xf>
    <xf numFmtId="0" fontId="4" fillId="0" borderId="0" xfId="0" applyFont="1" applyAlignment="1">
      <alignment horizontal="left" vertical="center" readingOrder="1"/>
    </xf>
    <xf numFmtId="0" fontId="0" fillId="0" borderId="7" xfId="0" applyFont="1" applyFill="1" applyBorder="1"/>
    <xf numFmtId="0" fontId="0" fillId="0" borderId="7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vertical="center"/>
    </xf>
    <xf numFmtId="164" fontId="0" fillId="0" borderId="7" xfId="0" applyNumberFormat="1" applyFont="1" applyFill="1" applyBorder="1"/>
    <xf numFmtId="0" fontId="0" fillId="0" borderId="3" xfId="0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0" fontId="0" fillId="12" borderId="0" xfId="0" applyFill="1" applyAlignment="1">
      <alignment horizontal="left" vertical="top" readingOrder="1"/>
    </xf>
    <xf numFmtId="164" fontId="0" fillId="12" borderId="0" xfId="0" applyNumberFormat="1" applyFill="1"/>
    <xf numFmtId="0" fontId="0" fillId="12" borderId="0" xfId="0" applyFill="1"/>
    <xf numFmtId="164" fontId="1" fillId="0" borderId="16" xfId="0" applyNumberFormat="1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/>
    </xf>
    <xf numFmtId="164" fontId="1" fillId="0" borderId="16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right" vertical="center"/>
    </xf>
    <xf numFmtId="165" fontId="0" fillId="2" borderId="14" xfId="0" applyNumberFormat="1" applyFill="1" applyBorder="1" applyAlignment="1">
      <alignment horizontal="left" vertical="center"/>
    </xf>
    <xf numFmtId="165" fontId="0" fillId="2" borderId="18" xfId="0" applyNumberFormat="1" applyFill="1" applyBorder="1" applyAlignment="1">
      <alignment horizontal="left" vertical="center"/>
    </xf>
    <xf numFmtId="165" fontId="0" fillId="3" borderId="14" xfId="0" applyNumberFormat="1" applyFill="1" applyBorder="1" applyAlignment="1">
      <alignment horizontal="left" vertical="center"/>
    </xf>
    <xf numFmtId="165" fontId="0" fillId="3" borderId="18" xfId="0" applyNumberForma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5" fontId="0" fillId="9" borderId="14" xfId="0" applyNumberFormat="1" applyFill="1" applyBorder="1" applyAlignment="1">
      <alignment horizontal="left" vertical="center"/>
    </xf>
    <xf numFmtId="165" fontId="0" fillId="9" borderId="33" xfId="0" applyNumberFormat="1" applyFill="1" applyBorder="1" applyAlignment="1">
      <alignment horizontal="left" vertical="center"/>
    </xf>
    <xf numFmtId="164" fontId="0" fillId="9" borderId="13" xfId="0" applyNumberFormat="1" applyFill="1" applyBorder="1" applyAlignment="1">
      <alignment horizontal="right" vertical="center"/>
    </xf>
    <xf numFmtId="164" fontId="0" fillId="9" borderId="14" xfId="0" applyNumberFormat="1" applyFill="1" applyBorder="1" applyAlignment="1">
      <alignment horizontal="right" vertical="center"/>
    </xf>
    <xf numFmtId="165" fontId="0" fillId="8" borderId="14" xfId="0" applyNumberFormat="1" applyFill="1" applyBorder="1" applyAlignment="1">
      <alignment horizontal="left" vertical="center"/>
    </xf>
    <xf numFmtId="165" fontId="0" fillId="8" borderId="33" xfId="0" applyNumberFormat="1" applyFill="1" applyBorder="1" applyAlignment="1">
      <alignment horizontal="left" vertical="center"/>
    </xf>
    <xf numFmtId="164" fontId="0" fillId="8" borderId="13" xfId="0" applyNumberFormat="1" applyFill="1" applyBorder="1" applyAlignment="1">
      <alignment horizontal="right" vertical="center"/>
    </xf>
    <xf numFmtId="164" fontId="0" fillId="8" borderId="14" xfId="0" applyNumberFormat="1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5" fontId="0" fillId="7" borderId="14" xfId="0" applyNumberFormat="1" applyFill="1" applyBorder="1" applyAlignment="1">
      <alignment horizontal="left" vertical="center"/>
    </xf>
    <xf numFmtId="165" fontId="0" fillId="7" borderId="18" xfId="0" applyNumberFormat="1" applyFill="1" applyBorder="1" applyAlignment="1">
      <alignment horizontal="left" vertical="center"/>
    </xf>
    <xf numFmtId="165" fontId="0" fillId="6" borderId="27" xfId="0" applyNumberFormat="1" applyFill="1" applyBorder="1" applyAlignment="1">
      <alignment horizontal="left" vertical="center"/>
    </xf>
    <xf numFmtId="165" fontId="0" fillId="6" borderId="30" xfId="0" applyNumberFormat="1" applyFill="1" applyBorder="1" applyAlignment="1">
      <alignment horizontal="left" vertical="center"/>
    </xf>
    <xf numFmtId="164" fontId="0" fillId="0" borderId="26" xfId="0" applyNumberFormat="1" applyBorder="1" applyAlignment="1">
      <alignment horizontal="right"/>
    </xf>
    <xf numFmtId="0" fontId="0" fillId="0" borderId="27" xfId="0" applyBorder="1" applyAlignment="1">
      <alignment horizontal="right"/>
    </xf>
    <xf numFmtId="165" fontId="0" fillId="0" borderId="27" xfId="0" applyNumberFormat="1" applyBorder="1" applyAlignment="1">
      <alignment horizontal="left"/>
    </xf>
    <xf numFmtId="165" fontId="0" fillId="0" borderId="28" xfId="0" applyNumberFormat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4" borderId="13" xfId="0" applyNumberFormat="1" applyFill="1" applyBorder="1" applyAlignment="1">
      <alignment horizontal="right" vertical="center"/>
    </xf>
    <xf numFmtId="164" fontId="0" fillId="4" borderId="14" xfId="0" applyNumberFormat="1" applyFill="1" applyBorder="1" applyAlignment="1">
      <alignment horizontal="right" vertical="center"/>
    </xf>
    <xf numFmtId="164" fontId="0" fillId="3" borderId="13" xfId="0" applyNumberFormat="1" applyFill="1" applyBorder="1" applyAlignment="1">
      <alignment horizontal="right" vertical="center"/>
    </xf>
    <xf numFmtId="164" fontId="0" fillId="3" borderId="14" xfId="0" applyNumberFormat="1" applyFill="1" applyBorder="1" applyAlignment="1">
      <alignment horizontal="right" vertical="center"/>
    </xf>
    <xf numFmtId="165" fontId="0" fillId="4" borderId="14" xfId="0" applyNumberFormat="1" applyFill="1" applyBorder="1" applyAlignment="1">
      <alignment horizontal="left" vertical="center"/>
    </xf>
    <xf numFmtId="165" fontId="0" fillId="4" borderId="18" xfId="0" applyNumberForma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right" vertical="center"/>
    </xf>
    <xf numFmtId="164" fontId="0" fillId="6" borderId="27" xfId="0" applyNumberFormat="1" applyFill="1" applyBorder="1" applyAlignment="1">
      <alignment horizontal="right" vertical="center"/>
    </xf>
    <xf numFmtId="164" fontId="0" fillId="7" borderId="13" xfId="0" applyNumberFormat="1" applyFill="1" applyBorder="1" applyAlignment="1">
      <alignment horizontal="right" vertical="center"/>
    </xf>
    <xf numFmtId="164" fontId="0" fillId="7" borderId="14" xfId="0" applyNumberFormat="1" applyFill="1" applyBorder="1" applyAlignment="1">
      <alignment horizontal="right" vertical="center"/>
    </xf>
    <xf numFmtId="164" fontId="0" fillId="0" borderId="27" xfId="0" applyNumberFormat="1" applyBorder="1" applyAlignment="1">
      <alignment horizontal="right"/>
    </xf>
    <xf numFmtId="165" fontId="0" fillId="11" borderId="27" xfId="0" applyNumberFormat="1" applyFill="1" applyBorder="1" applyAlignment="1">
      <alignment horizontal="left" vertical="center"/>
    </xf>
    <xf numFmtId="165" fontId="0" fillId="11" borderId="28" xfId="0" applyNumberFormat="1" applyFill="1" applyBorder="1" applyAlignment="1">
      <alignment horizontal="left" vertical="center"/>
    </xf>
    <xf numFmtId="164" fontId="0" fillId="11" borderId="29" xfId="0" applyNumberFormat="1" applyFill="1" applyBorder="1" applyAlignment="1">
      <alignment horizontal="right" vertical="center"/>
    </xf>
    <xf numFmtId="164" fontId="0" fillId="11" borderId="27" xfId="0" applyNumberFormat="1" applyFill="1" applyBorder="1" applyAlignment="1">
      <alignment horizontal="right" vertical="center"/>
    </xf>
    <xf numFmtId="165" fontId="0" fillId="10" borderId="14" xfId="0" applyNumberFormat="1" applyFill="1" applyBorder="1" applyAlignment="1">
      <alignment horizontal="left" vertical="center"/>
    </xf>
    <xf numFmtId="165" fontId="0" fillId="10" borderId="33" xfId="0" applyNumberFormat="1" applyFill="1" applyBorder="1" applyAlignment="1">
      <alignment horizontal="left" vertical="center"/>
    </xf>
    <xf numFmtId="164" fontId="0" fillId="10" borderId="13" xfId="0" applyNumberFormat="1" applyFill="1" applyBorder="1" applyAlignment="1">
      <alignment horizontal="right" vertical="center"/>
    </xf>
    <xf numFmtId="164" fontId="0" fillId="10" borderId="14" xfId="0" applyNumberFormat="1" applyFill="1" applyBorder="1" applyAlignment="1">
      <alignment horizontal="right" vertical="center"/>
    </xf>
    <xf numFmtId="165" fontId="0" fillId="5" borderId="14" xfId="0" applyNumberFormat="1" applyFill="1" applyBorder="1" applyAlignment="1">
      <alignment horizontal="left" vertical="center"/>
    </xf>
    <xf numFmtId="165" fontId="0" fillId="5" borderId="33" xfId="0" applyNumberFormat="1" applyFill="1" applyBorder="1" applyAlignment="1">
      <alignment horizontal="left" vertical="center"/>
    </xf>
    <xf numFmtId="164" fontId="0" fillId="5" borderId="13" xfId="0" applyNumberFormat="1" applyFill="1" applyBorder="1" applyAlignment="1">
      <alignment horizontal="right" vertical="center"/>
    </xf>
    <xf numFmtId="164" fontId="0" fillId="5" borderId="14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7">
    <cellStyle name="Followed Hyperlink" xfId="6" builtinId="9" hidden="1"/>
    <cellStyle name="Followed Hyperlink" xfId="2" builtinId="9" hidden="1"/>
    <cellStyle name="Followed Hyperlink" xfId="4" builtinId="9" hidden="1"/>
    <cellStyle name="Hyperlink" xfId="5" builtinId="8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48A54"/>
      <rgbColor rgb="FF9999FF"/>
      <rgbColor rgb="FF993366"/>
      <rgbColor rgb="FFEBF1DE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2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topLeftCell="T1" workbookViewId="0">
      <selection activeCell="B5" sqref="B1:B1048576"/>
    </sheetView>
  </sheetViews>
  <sheetFormatPr baseColWidth="10" defaultColWidth="8.83203125" defaultRowHeight="16" x14ac:dyDescent="0.2"/>
  <cols>
    <col min="1" max="1" width="20.83203125" customWidth="1"/>
    <col min="2" max="25" width="6.83203125" customWidth="1"/>
    <col min="29" max="29" width="78.5" customWidth="1"/>
  </cols>
  <sheetData>
    <row r="1" spans="1:34" x14ac:dyDescent="0.2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2"/>
      <c r="AA1" t="s">
        <v>1</v>
      </c>
      <c r="AB1" t="s">
        <v>2</v>
      </c>
      <c r="AC1" t="s">
        <v>3</v>
      </c>
      <c r="AD1" t="s">
        <v>4</v>
      </c>
      <c r="AF1" t="s">
        <v>5</v>
      </c>
    </row>
    <row r="2" spans="1:34" x14ac:dyDescent="0.2">
      <c r="A2" s="93" t="s">
        <v>3</v>
      </c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  <c r="AD2" t="s">
        <v>6</v>
      </c>
      <c r="AE2" t="s">
        <v>7</v>
      </c>
    </row>
    <row r="3" spans="1:34" x14ac:dyDescent="0.2">
      <c r="A3" s="94"/>
      <c r="B3" s="90">
        <v>2014</v>
      </c>
      <c r="C3" s="91"/>
      <c r="D3" s="91"/>
      <c r="E3" s="92"/>
      <c r="F3" s="90">
        <v>2015</v>
      </c>
      <c r="G3" s="91"/>
      <c r="H3" s="91"/>
      <c r="I3" s="92"/>
      <c r="J3" s="90">
        <v>2016</v>
      </c>
      <c r="K3" s="91"/>
      <c r="L3" s="91"/>
      <c r="M3" s="92"/>
      <c r="N3" s="90">
        <v>2017</v>
      </c>
      <c r="O3" s="91"/>
      <c r="P3" s="91"/>
      <c r="Q3" s="104"/>
      <c r="R3" s="90" t="s">
        <v>8</v>
      </c>
      <c r="S3" s="91"/>
      <c r="T3" s="91"/>
      <c r="U3" s="104"/>
      <c r="V3" s="90">
        <v>2018</v>
      </c>
      <c r="W3" s="91"/>
      <c r="X3" s="91"/>
      <c r="Y3" s="104"/>
      <c r="AA3">
        <v>2014</v>
      </c>
      <c r="AB3" t="s">
        <v>9</v>
      </c>
      <c r="AC3" s="47" t="s">
        <v>10</v>
      </c>
      <c r="AD3" s="48"/>
      <c r="AE3" s="48">
        <v>21</v>
      </c>
      <c r="AF3" s="47" t="s">
        <v>11</v>
      </c>
      <c r="AG3" s="47" t="s">
        <v>12</v>
      </c>
      <c r="AH3" s="47"/>
    </row>
    <row r="4" spans="1:34" ht="17" thickBot="1" x14ac:dyDescent="0.25">
      <c r="A4" s="95"/>
      <c r="B4" s="102" t="s">
        <v>13</v>
      </c>
      <c r="C4" s="103"/>
      <c r="D4" s="102" t="s">
        <v>14</v>
      </c>
      <c r="E4" s="103"/>
      <c r="F4" s="102" t="s">
        <v>13</v>
      </c>
      <c r="G4" s="103"/>
      <c r="H4" s="102" t="s">
        <v>14</v>
      </c>
      <c r="I4" s="103"/>
      <c r="J4" s="102" t="s">
        <v>13</v>
      </c>
      <c r="K4" s="103"/>
      <c r="L4" s="102" t="s">
        <v>14</v>
      </c>
      <c r="M4" s="103"/>
      <c r="N4" s="102" t="s">
        <v>13</v>
      </c>
      <c r="O4" s="156"/>
      <c r="P4" s="157" t="s">
        <v>14</v>
      </c>
      <c r="Q4" s="156"/>
      <c r="R4" s="102" t="s">
        <v>13</v>
      </c>
      <c r="S4" s="156"/>
      <c r="T4" s="157" t="s">
        <v>14</v>
      </c>
      <c r="U4" s="156"/>
      <c r="V4" s="102" t="s">
        <v>13</v>
      </c>
      <c r="W4" s="156"/>
      <c r="X4" s="157" t="s">
        <v>14</v>
      </c>
      <c r="Y4" s="156"/>
      <c r="AB4" t="s">
        <v>9</v>
      </c>
      <c r="AC4" s="49" t="s">
        <v>15</v>
      </c>
      <c r="AD4" s="48"/>
      <c r="AE4" s="48">
        <v>44</v>
      </c>
      <c r="AF4" s="47" t="s">
        <v>11</v>
      </c>
      <c r="AG4" s="47" t="s">
        <v>12</v>
      </c>
      <c r="AH4" s="47"/>
    </row>
    <row r="5" spans="1:34" ht="17" thickTop="1" x14ac:dyDescent="0.2">
      <c r="A5" s="113" t="s">
        <v>16</v>
      </c>
      <c r="B5" s="7"/>
      <c r="C5" s="36"/>
      <c r="D5" s="6">
        <v>65</v>
      </c>
      <c r="E5" s="30">
        <v>65</v>
      </c>
      <c r="F5" s="7"/>
      <c r="G5" s="36"/>
      <c r="H5" s="6">
        <v>10</v>
      </c>
      <c r="I5" s="30">
        <v>10</v>
      </c>
      <c r="J5" s="7"/>
      <c r="K5" s="36"/>
      <c r="L5" s="6">
        <v>24</v>
      </c>
      <c r="M5" s="30">
        <v>0</v>
      </c>
      <c r="N5" s="14"/>
      <c r="O5" s="40"/>
      <c r="P5" s="15">
        <v>4.5</v>
      </c>
      <c r="Q5" s="29">
        <v>0</v>
      </c>
      <c r="R5" s="14"/>
      <c r="S5" s="40"/>
      <c r="T5" s="15"/>
      <c r="U5" s="29"/>
      <c r="V5" s="14"/>
      <c r="W5" s="40"/>
      <c r="X5" s="15"/>
      <c r="Y5" s="29"/>
      <c r="AB5" t="s">
        <v>9</v>
      </c>
      <c r="AC5" s="50" t="s">
        <v>17</v>
      </c>
      <c r="AD5" s="51">
        <v>13</v>
      </c>
      <c r="AE5" s="51"/>
      <c r="AF5" s="52" t="s">
        <v>11</v>
      </c>
      <c r="AG5" s="52" t="s">
        <v>6</v>
      </c>
      <c r="AH5" s="52"/>
    </row>
    <row r="6" spans="1:34" x14ac:dyDescent="0.2">
      <c r="A6" s="114"/>
      <c r="B6" s="96">
        <f>B5+D5</f>
        <v>65</v>
      </c>
      <c r="C6" s="97"/>
      <c r="D6" s="98">
        <f>C5+E5</f>
        <v>65</v>
      </c>
      <c r="E6" s="99"/>
      <c r="F6" s="96">
        <f>F5+H5</f>
        <v>10</v>
      </c>
      <c r="G6" s="97"/>
      <c r="H6" s="98">
        <f>G5+I5</f>
        <v>10</v>
      </c>
      <c r="I6" s="99"/>
      <c r="J6" s="96">
        <f>J5+L5</f>
        <v>24</v>
      </c>
      <c r="K6" s="97"/>
      <c r="L6" s="98">
        <f>K5+M5</f>
        <v>0</v>
      </c>
      <c r="M6" s="99"/>
      <c r="N6" s="111">
        <f>N5+P5</f>
        <v>4.5</v>
      </c>
      <c r="O6" s="112"/>
      <c r="P6" s="109">
        <f>O5+Q5</f>
        <v>0</v>
      </c>
      <c r="Q6" s="110"/>
      <c r="R6" s="111">
        <f>R5:T5</f>
        <v>0</v>
      </c>
      <c r="S6" s="112"/>
      <c r="T6" s="109">
        <f>S5+U5</f>
        <v>0</v>
      </c>
      <c r="U6" s="110"/>
      <c r="V6" s="111">
        <f>V5+X5</f>
        <v>0</v>
      </c>
      <c r="W6" s="112"/>
      <c r="X6" s="109">
        <f>W5+Y5</f>
        <v>0</v>
      </c>
      <c r="Y6" s="110"/>
      <c r="AB6" t="s">
        <v>18</v>
      </c>
      <c r="AC6" s="50" t="s">
        <v>19</v>
      </c>
      <c r="AD6" s="51">
        <v>27</v>
      </c>
      <c r="AE6" s="51"/>
      <c r="AF6" s="52" t="s">
        <v>11</v>
      </c>
      <c r="AG6" s="52" t="s">
        <v>6</v>
      </c>
      <c r="AH6" s="52"/>
    </row>
    <row r="7" spans="1:34" x14ac:dyDescent="0.2">
      <c r="A7" s="115" t="s">
        <v>20</v>
      </c>
      <c r="B7" s="2">
        <v>40</v>
      </c>
      <c r="C7" s="35">
        <v>40</v>
      </c>
      <c r="D7" s="8"/>
      <c r="E7" s="31"/>
      <c r="F7" s="2"/>
      <c r="G7" s="35"/>
      <c r="H7" s="8">
        <v>44</v>
      </c>
      <c r="I7" s="31">
        <v>44</v>
      </c>
      <c r="J7" s="2"/>
      <c r="K7" s="35"/>
      <c r="L7" s="8">
        <v>52</v>
      </c>
      <c r="M7" s="31">
        <v>52</v>
      </c>
      <c r="N7" s="16">
        <v>10</v>
      </c>
      <c r="O7" s="18">
        <v>0</v>
      </c>
      <c r="P7" s="17">
        <v>26</v>
      </c>
      <c r="Q7" s="43">
        <v>0</v>
      </c>
      <c r="R7" s="16"/>
      <c r="S7" s="18"/>
      <c r="T7" s="17"/>
      <c r="U7" s="43"/>
      <c r="V7" s="16"/>
      <c r="W7" s="18"/>
      <c r="X7" s="17"/>
      <c r="Y7" s="43"/>
      <c r="AB7" t="s">
        <v>18</v>
      </c>
      <c r="AC7" s="53" t="s">
        <v>21</v>
      </c>
      <c r="AD7" s="54">
        <v>20</v>
      </c>
      <c r="AE7" s="54"/>
      <c r="AF7" s="53" t="s">
        <v>22</v>
      </c>
      <c r="AG7" s="53" t="s">
        <v>6</v>
      </c>
      <c r="AH7" s="53"/>
    </row>
    <row r="8" spans="1:34" x14ac:dyDescent="0.2">
      <c r="A8" s="116"/>
      <c r="B8" s="131">
        <f>B7+D7</f>
        <v>40</v>
      </c>
      <c r="C8" s="132"/>
      <c r="D8" s="100">
        <f>C7+E7</f>
        <v>40</v>
      </c>
      <c r="E8" s="101"/>
      <c r="F8" s="131">
        <f>F7+H7</f>
        <v>44</v>
      </c>
      <c r="G8" s="132"/>
      <c r="H8" s="100">
        <f>G7+I7</f>
        <v>44</v>
      </c>
      <c r="I8" s="101"/>
      <c r="J8" s="131">
        <f>J7+L7</f>
        <v>52</v>
      </c>
      <c r="K8" s="132"/>
      <c r="L8" s="100">
        <f>K7+M7</f>
        <v>52</v>
      </c>
      <c r="M8" s="101"/>
      <c r="N8" s="107">
        <f>N7+P7</f>
        <v>36</v>
      </c>
      <c r="O8" s="108"/>
      <c r="P8" s="105">
        <f>O7+Q7</f>
        <v>0</v>
      </c>
      <c r="Q8" s="106"/>
      <c r="R8" s="107">
        <f>R7+T7</f>
        <v>0</v>
      </c>
      <c r="S8" s="108"/>
      <c r="T8" s="105">
        <f>S7+U7</f>
        <v>0</v>
      </c>
      <c r="U8" s="106"/>
      <c r="V8" s="107">
        <f>V7+X7</f>
        <v>0</v>
      </c>
      <c r="W8" s="108"/>
      <c r="X8" s="105">
        <f>W7+Y7</f>
        <v>0</v>
      </c>
      <c r="Y8" s="106"/>
      <c r="AD8" s="55"/>
      <c r="AE8" s="55"/>
    </row>
    <row r="9" spans="1:34" x14ac:dyDescent="0.2">
      <c r="A9" s="117" t="s">
        <v>23</v>
      </c>
      <c r="B9" s="3"/>
      <c r="C9" s="37"/>
      <c r="D9" s="9"/>
      <c r="E9" s="32"/>
      <c r="F9" s="3">
        <v>26.5</v>
      </c>
      <c r="G9" s="37">
        <v>26.5</v>
      </c>
      <c r="H9" s="9"/>
      <c r="I9" s="32"/>
      <c r="J9" s="3">
        <v>6</v>
      </c>
      <c r="K9" s="37">
        <v>6</v>
      </c>
      <c r="L9" s="9"/>
      <c r="M9" s="32"/>
      <c r="N9" s="19">
        <v>9</v>
      </c>
      <c r="O9" s="21">
        <v>0</v>
      </c>
      <c r="P9" s="20"/>
      <c r="Q9" s="44"/>
      <c r="R9" s="19">
        <v>3</v>
      </c>
      <c r="S9" s="21">
        <v>0</v>
      </c>
      <c r="T9" s="20"/>
      <c r="U9" s="44"/>
      <c r="V9" s="19"/>
      <c r="W9" s="21"/>
      <c r="X9" s="20"/>
      <c r="Y9" s="44"/>
      <c r="AA9">
        <v>2015</v>
      </c>
      <c r="AB9" t="s">
        <v>24</v>
      </c>
      <c r="AC9" s="56" t="s">
        <v>25</v>
      </c>
      <c r="AD9" s="57">
        <v>15</v>
      </c>
      <c r="AE9" s="57"/>
      <c r="AF9" s="58" t="s">
        <v>11</v>
      </c>
      <c r="AG9" s="58" t="s">
        <v>6</v>
      </c>
      <c r="AH9" s="58"/>
    </row>
    <row r="10" spans="1:34" x14ac:dyDescent="0.2">
      <c r="A10" s="118"/>
      <c r="B10" s="129">
        <f>B9+D9</f>
        <v>0</v>
      </c>
      <c r="C10" s="130"/>
      <c r="D10" s="133">
        <f>C9+E9</f>
        <v>0</v>
      </c>
      <c r="E10" s="134"/>
      <c r="F10" s="129">
        <f>F9+H9</f>
        <v>26.5</v>
      </c>
      <c r="G10" s="130"/>
      <c r="H10" s="133">
        <f>G9+I9</f>
        <v>26.5</v>
      </c>
      <c r="I10" s="134"/>
      <c r="J10" s="129">
        <f>J9+L9</f>
        <v>6</v>
      </c>
      <c r="K10" s="130"/>
      <c r="L10" s="133">
        <f>K9+M9</f>
        <v>6</v>
      </c>
      <c r="M10" s="134"/>
      <c r="N10" s="154">
        <f>N9+P9</f>
        <v>9</v>
      </c>
      <c r="O10" s="155"/>
      <c r="P10" s="152">
        <f>O9+Q9</f>
        <v>0</v>
      </c>
      <c r="Q10" s="153"/>
      <c r="R10" s="154">
        <f>R9+T9</f>
        <v>3</v>
      </c>
      <c r="S10" s="155"/>
      <c r="T10" s="152">
        <f>S9+U9</f>
        <v>0</v>
      </c>
      <c r="U10" s="153"/>
      <c r="V10" s="154">
        <f>V9+X9</f>
        <v>0</v>
      </c>
      <c r="W10" s="155"/>
      <c r="X10" s="152">
        <f>W9+Y9</f>
        <v>0</v>
      </c>
      <c r="Y10" s="153"/>
      <c r="AB10" t="s">
        <v>26</v>
      </c>
      <c r="AC10" s="59" t="s">
        <v>27</v>
      </c>
      <c r="AD10" s="60">
        <v>2</v>
      </c>
      <c r="AE10" s="60"/>
      <c r="AF10" s="61" t="s">
        <v>11</v>
      </c>
      <c r="AG10" s="61" t="s">
        <v>6</v>
      </c>
      <c r="AH10" s="61"/>
    </row>
    <row r="11" spans="1:34" x14ac:dyDescent="0.2">
      <c r="A11" s="135" t="s">
        <v>28</v>
      </c>
      <c r="B11" s="4"/>
      <c r="C11" s="38"/>
      <c r="D11" s="4"/>
      <c r="E11" s="33"/>
      <c r="F11" s="4">
        <v>15</v>
      </c>
      <c r="G11" s="38">
        <v>15</v>
      </c>
      <c r="H11" s="4"/>
      <c r="I11" s="33"/>
      <c r="J11" s="4">
        <v>20</v>
      </c>
      <c r="K11" s="38">
        <v>0</v>
      </c>
      <c r="L11" s="4"/>
      <c r="M11" s="33"/>
      <c r="N11" s="22">
        <v>7.5</v>
      </c>
      <c r="O11" s="41">
        <v>0</v>
      </c>
      <c r="P11" s="22"/>
      <c r="Q11" s="45"/>
      <c r="R11" s="22"/>
      <c r="S11" s="41"/>
      <c r="T11" s="22"/>
      <c r="U11" s="45"/>
      <c r="V11" s="22">
        <v>20</v>
      </c>
      <c r="W11" s="41">
        <v>0</v>
      </c>
      <c r="X11" s="22"/>
      <c r="Y11" s="45"/>
      <c r="AB11" t="s">
        <v>9</v>
      </c>
      <c r="AC11" s="62" t="s">
        <v>29</v>
      </c>
      <c r="AD11" s="51"/>
      <c r="AE11" s="51">
        <v>24</v>
      </c>
      <c r="AF11" s="52" t="s">
        <v>11</v>
      </c>
      <c r="AG11" s="52" t="s">
        <v>12</v>
      </c>
      <c r="AH11" s="52"/>
    </row>
    <row r="12" spans="1:34" x14ac:dyDescent="0.2">
      <c r="A12" s="136"/>
      <c r="B12" s="141">
        <f>B11+D11</f>
        <v>0</v>
      </c>
      <c r="C12" s="142"/>
      <c r="D12" s="119">
        <f>C11+E11</f>
        <v>0</v>
      </c>
      <c r="E12" s="120"/>
      <c r="F12" s="141">
        <f>F11+H11</f>
        <v>15</v>
      </c>
      <c r="G12" s="142"/>
      <c r="H12" s="119">
        <f>G11+I11</f>
        <v>15</v>
      </c>
      <c r="I12" s="120"/>
      <c r="J12" s="141">
        <f>J11+L11</f>
        <v>20</v>
      </c>
      <c r="K12" s="142"/>
      <c r="L12" s="119">
        <f>K11+M11</f>
        <v>0</v>
      </c>
      <c r="M12" s="120"/>
      <c r="N12" s="150">
        <f>N11+P11</f>
        <v>7.5</v>
      </c>
      <c r="O12" s="151"/>
      <c r="P12" s="148">
        <f>O11+Q11</f>
        <v>0</v>
      </c>
      <c r="Q12" s="149"/>
      <c r="R12" s="150">
        <f>R11+T11</f>
        <v>0</v>
      </c>
      <c r="S12" s="151"/>
      <c r="T12" s="148">
        <f>S11+U11</f>
        <v>0</v>
      </c>
      <c r="U12" s="149"/>
      <c r="V12" s="150">
        <f>V11+X11</f>
        <v>20</v>
      </c>
      <c r="W12" s="151"/>
      <c r="X12" s="148">
        <f>W11+Y11</f>
        <v>0</v>
      </c>
      <c r="Y12" s="149"/>
      <c r="AB12" t="s">
        <v>9</v>
      </c>
      <c r="AC12" s="61" t="s">
        <v>27</v>
      </c>
      <c r="AD12" s="60">
        <v>2</v>
      </c>
      <c r="AE12" s="60"/>
      <c r="AF12" s="61" t="s">
        <v>11</v>
      </c>
      <c r="AG12" s="61" t="s">
        <v>6</v>
      </c>
      <c r="AH12" s="61"/>
    </row>
    <row r="13" spans="1:34" x14ac:dyDescent="0.2">
      <c r="A13" s="137" t="s">
        <v>30</v>
      </c>
      <c r="B13" s="1">
        <v>20</v>
      </c>
      <c r="C13" s="39">
        <v>20</v>
      </c>
      <c r="D13" s="5"/>
      <c r="E13" s="34"/>
      <c r="F13" s="1">
        <v>10</v>
      </c>
      <c r="G13" s="39">
        <v>10</v>
      </c>
      <c r="H13" s="5"/>
      <c r="I13" s="34"/>
      <c r="J13" s="1">
        <v>38</v>
      </c>
      <c r="K13" s="39">
        <v>38</v>
      </c>
      <c r="L13" s="5"/>
      <c r="M13" s="34"/>
      <c r="N13" s="23">
        <v>23</v>
      </c>
      <c r="O13" s="42">
        <v>0</v>
      </c>
      <c r="P13" s="24"/>
      <c r="Q13" s="46"/>
      <c r="R13" s="23"/>
      <c r="S13" s="42"/>
      <c r="T13" s="24"/>
      <c r="U13" s="46"/>
      <c r="V13" s="23"/>
      <c r="W13" s="42"/>
      <c r="X13" s="24"/>
      <c r="Y13" s="46"/>
      <c r="AB13" t="s">
        <v>9</v>
      </c>
      <c r="AC13" s="59" t="s">
        <v>31</v>
      </c>
      <c r="AD13" s="60">
        <v>10</v>
      </c>
      <c r="AE13" s="60"/>
      <c r="AF13" s="61" t="s">
        <v>11</v>
      </c>
      <c r="AG13" s="61" t="s">
        <v>6</v>
      </c>
      <c r="AH13" s="61"/>
    </row>
    <row r="14" spans="1:34" x14ac:dyDescent="0.2">
      <c r="A14" s="138"/>
      <c r="B14" s="139">
        <f>B13+D13</f>
        <v>20</v>
      </c>
      <c r="C14" s="140"/>
      <c r="D14" s="121">
        <f>C13+E13</f>
        <v>20</v>
      </c>
      <c r="E14" s="122"/>
      <c r="F14" s="139">
        <f>F13+H13</f>
        <v>10</v>
      </c>
      <c r="G14" s="140"/>
      <c r="H14" s="121">
        <f>G13+I13</f>
        <v>10</v>
      </c>
      <c r="I14" s="122"/>
      <c r="J14" s="139">
        <f>J13+L13</f>
        <v>38</v>
      </c>
      <c r="K14" s="140"/>
      <c r="L14" s="121">
        <f>K13+M13</f>
        <v>38</v>
      </c>
      <c r="M14" s="122"/>
      <c r="N14" s="146">
        <f>N13+P13</f>
        <v>23</v>
      </c>
      <c r="O14" s="147"/>
      <c r="P14" s="144">
        <f>O13+Q13</f>
        <v>0</v>
      </c>
      <c r="Q14" s="145"/>
      <c r="R14" s="146">
        <f>R13+T13</f>
        <v>0</v>
      </c>
      <c r="S14" s="147"/>
      <c r="T14" s="144">
        <f>S13+U13</f>
        <v>0</v>
      </c>
      <c r="U14" s="145"/>
      <c r="V14" s="146">
        <f>V13+X13</f>
        <v>0</v>
      </c>
      <c r="W14" s="147"/>
      <c r="X14" s="144">
        <f>W13+Y13</f>
        <v>0</v>
      </c>
      <c r="Y14" s="145"/>
      <c r="AB14" t="s">
        <v>18</v>
      </c>
      <c r="AC14" s="62" t="s">
        <v>32</v>
      </c>
      <c r="AD14" s="62"/>
      <c r="AE14" s="51">
        <v>20</v>
      </c>
      <c r="AF14" s="52" t="s">
        <v>11</v>
      </c>
      <c r="AG14" s="52" t="s">
        <v>12</v>
      </c>
      <c r="AH14" s="52"/>
    </row>
    <row r="15" spans="1:34" x14ac:dyDescent="0.2">
      <c r="A15" s="127" t="s">
        <v>33</v>
      </c>
      <c r="B15" s="10">
        <f t="shared" ref="B15:Q15" si="0">B5+B7+B9+B11+B13</f>
        <v>60</v>
      </c>
      <c r="C15" s="11">
        <f t="shared" si="0"/>
        <v>60</v>
      </c>
      <c r="D15" s="12">
        <f t="shared" si="0"/>
        <v>65</v>
      </c>
      <c r="E15" s="13">
        <f t="shared" si="0"/>
        <v>65</v>
      </c>
      <c r="F15" s="10">
        <f t="shared" si="0"/>
        <v>51.5</v>
      </c>
      <c r="G15" s="11">
        <f t="shared" si="0"/>
        <v>51.5</v>
      </c>
      <c r="H15" s="12">
        <f t="shared" si="0"/>
        <v>54</v>
      </c>
      <c r="I15" s="13">
        <f t="shared" si="0"/>
        <v>54</v>
      </c>
      <c r="J15" s="10">
        <f t="shared" si="0"/>
        <v>64</v>
      </c>
      <c r="K15" s="11">
        <f t="shared" si="0"/>
        <v>44</v>
      </c>
      <c r="L15" s="12">
        <f t="shared" si="0"/>
        <v>76</v>
      </c>
      <c r="M15" s="13">
        <f t="shared" si="0"/>
        <v>52</v>
      </c>
      <c r="N15" s="25">
        <f>N5+N7+N9+N11+N13</f>
        <v>49.5</v>
      </c>
      <c r="O15" s="26">
        <f t="shared" si="0"/>
        <v>0</v>
      </c>
      <c r="P15" s="27">
        <f t="shared" si="0"/>
        <v>30.5</v>
      </c>
      <c r="Q15" s="28">
        <f t="shared" si="0"/>
        <v>0</v>
      </c>
      <c r="R15" s="25">
        <f t="shared" ref="R15:Y15" si="1">R5+R7+R9+R11+R13</f>
        <v>3</v>
      </c>
      <c r="S15" s="26">
        <f t="shared" si="1"/>
        <v>0</v>
      </c>
      <c r="T15" s="27">
        <f t="shared" si="1"/>
        <v>0</v>
      </c>
      <c r="U15" s="28">
        <f t="shared" si="1"/>
        <v>0</v>
      </c>
      <c r="V15" s="25">
        <f t="shared" si="1"/>
        <v>20</v>
      </c>
      <c r="W15" s="26">
        <f t="shared" si="1"/>
        <v>0</v>
      </c>
      <c r="X15" s="27">
        <f t="shared" si="1"/>
        <v>0</v>
      </c>
      <c r="Y15" s="28">
        <f t="shared" si="1"/>
        <v>0</v>
      </c>
      <c r="AB15" t="s">
        <v>18</v>
      </c>
      <c r="AC15" s="61" t="s">
        <v>27</v>
      </c>
      <c r="AD15" s="60">
        <v>2</v>
      </c>
      <c r="AE15" s="60"/>
      <c r="AF15" s="61" t="s">
        <v>11</v>
      </c>
      <c r="AG15" s="61" t="s">
        <v>6</v>
      </c>
      <c r="AH15" s="61"/>
    </row>
    <row r="16" spans="1:34" x14ac:dyDescent="0.2">
      <c r="A16" s="128"/>
      <c r="B16" s="123">
        <f>B6+B8+B10+B12+B14</f>
        <v>125</v>
      </c>
      <c r="C16" s="124"/>
      <c r="D16" s="125">
        <f>D6+D8+D10+D12+D14</f>
        <v>125</v>
      </c>
      <c r="E16" s="126"/>
      <c r="F16" s="123">
        <f>F6+F8+F10+F12+F14</f>
        <v>105.5</v>
      </c>
      <c r="G16" s="124"/>
      <c r="H16" s="125">
        <f>H6+H8+H10+H12+H14</f>
        <v>105.5</v>
      </c>
      <c r="I16" s="126"/>
      <c r="J16" s="123">
        <f>J6+J8+J10+J12+J14</f>
        <v>140</v>
      </c>
      <c r="K16" s="124"/>
      <c r="L16" s="125">
        <f>L6+L8+L10+L12+L14</f>
        <v>96</v>
      </c>
      <c r="M16" s="126"/>
      <c r="N16" s="123">
        <f>N15+P15</f>
        <v>80</v>
      </c>
      <c r="O16" s="143"/>
      <c r="P16" s="125">
        <f>O15+Q15</f>
        <v>0</v>
      </c>
      <c r="Q16" s="126"/>
      <c r="R16" s="123">
        <f>R15+T15</f>
        <v>3</v>
      </c>
      <c r="S16" s="143"/>
      <c r="T16" s="125">
        <f>S15+U15</f>
        <v>0</v>
      </c>
      <c r="U16" s="126"/>
      <c r="V16" s="123">
        <f>V15+X15</f>
        <v>20</v>
      </c>
      <c r="W16" s="143"/>
      <c r="X16" s="125">
        <f>W15+Y15</f>
        <v>0</v>
      </c>
      <c r="Y16" s="126"/>
      <c r="AB16" t="s">
        <v>18</v>
      </c>
      <c r="AC16" s="63" t="s">
        <v>34</v>
      </c>
      <c r="AD16" s="54">
        <v>10</v>
      </c>
      <c r="AE16" s="54"/>
      <c r="AF16" s="53" t="s">
        <v>11</v>
      </c>
      <c r="AG16" s="53" t="s">
        <v>6</v>
      </c>
      <c r="AH16" s="53"/>
    </row>
    <row r="17" spans="1:36" x14ac:dyDescent="0.2">
      <c r="A17" s="127" t="s">
        <v>35</v>
      </c>
      <c r="B17" s="10">
        <f>B15</f>
        <v>60</v>
      </c>
      <c r="C17" s="11">
        <f>C15</f>
        <v>60</v>
      </c>
      <c r="D17" s="12">
        <f>D15</f>
        <v>65</v>
      </c>
      <c r="E17" s="13">
        <f>E15</f>
        <v>65</v>
      </c>
      <c r="F17" s="10">
        <f>B17+F15</f>
        <v>111.5</v>
      </c>
      <c r="G17" s="11">
        <f>C17+G15</f>
        <v>111.5</v>
      </c>
      <c r="H17" s="12">
        <f>D17+H15</f>
        <v>119</v>
      </c>
      <c r="I17" s="13">
        <f>E17+I15</f>
        <v>119</v>
      </c>
      <c r="J17" s="10">
        <f>B17+F17+J15</f>
        <v>235.5</v>
      </c>
      <c r="K17" s="11">
        <f>C17+G17+K15</f>
        <v>215.5</v>
      </c>
      <c r="L17" s="12">
        <f>D17+H17+L15</f>
        <v>260</v>
      </c>
      <c r="M17" s="13">
        <f>E17+I17+M15</f>
        <v>236</v>
      </c>
      <c r="N17" s="25">
        <f>J17+N15</f>
        <v>285</v>
      </c>
      <c r="O17" s="26">
        <f>K17+O15</f>
        <v>215.5</v>
      </c>
      <c r="P17" s="27">
        <f>L17+P15</f>
        <v>290.5</v>
      </c>
      <c r="Q17" s="28">
        <f>M17+Q15</f>
        <v>236</v>
      </c>
      <c r="R17" s="25"/>
      <c r="S17" s="26"/>
      <c r="T17" s="27"/>
      <c r="U17" s="28"/>
      <c r="V17" s="25"/>
      <c r="W17" s="26"/>
      <c r="X17" s="27"/>
      <c r="Y17" s="28"/>
      <c r="AB17" t="s">
        <v>36</v>
      </c>
      <c r="AC17" s="64" t="s">
        <v>37</v>
      </c>
      <c r="AD17" s="48"/>
      <c r="AE17" s="48">
        <v>10</v>
      </c>
      <c r="AF17" s="47" t="s">
        <v>11</v>
      </c>
      <c r="AG17" s="47" t="s">
        <v>12</v>
      </c>
      <c r="AH17" s="47"/>
    </row>
    <row r="18" spans="1:36" x14ac:dyDescent="0.2">
      <c r="A18" s="128"/>
      <c r="B18" s="123">
        <f>B16</f>
        <v>125</v>
      </c>
      <c r="C18" s="124"/>
      <c r="D18" s="125">
        <f>D16</f>
        <v>125</v>
      </c>
      <c r="E18" s="126"/>
      <c r="F18" s="123">
        <f>B18+F16</f>
        <v>230.5</v>
      </c>
      <c r="G18" s="124"/>
      <c r="H18" s="125">
        <f>D18+H16</f>
        <v>230.5</v>
      </c>
      <c r="I18" s="126"/>
      <c r="J18" s="123">
        <f>F18+J16</f>
        <v>370.5</v>
      </c>
      <c r="K18" s="124"/>
      <c r="L18" s="125">
        <f>H18+L16</f>
        <v>326.5</v>
      </c>
      <c r="M18" s="126"/>
      <c r="N18" s="123">
        <f>J18+N16</f>
        <v>450.5</v>
      </c>
      <c r="O18" s="143"/>
      <c r="P18" s="125">
        <f>L18+P16</f>
        <v>326.5</v>
      </c>
      <c r="Q18" s="126"/>
      <c r="R18" s="123"/>
      <c r="S18" s="143"/>
      <c r="T18" s="125"/>
      <c r="U18" s="126"/>
      <c r="V18" s="123"/>
      <c r="W18" s="143"/>
      <c r="X18" s="125"/>
      <c r="Y18" s="126"/>
      <c r="AB18" t="s">
        <v>36</v>
      </c>
      <c r="AC18" s="59" t="s">
        <v>38</v>
      </c>
      <c r="AD18" s="60">
        <v>8.5</v>
      </c>
      <c r="AE18" s="60"/>
      <c r="AF18" s="61" t="s">
        <v>22</v>
      </c>
      <c r="AG18" s="61" t="s">
        <v>6</v>
      </c>
      <c r="AH18" s="61"/>
    </row>
    <row r="19" spans="1:36" x14ac:dyDescent="0.2">
      <c r="AB19" t="s">
        <v>39</v>
      </c>
      <c r="AC19" s="61" t="s">
        <v>27</v>
      </c>
      <c r="AD19" s="60">
        <v>2</v>
      </c>
      <c r="AE19" s="60"/>
      <c r="AF19" s="61" t="s">
        <v>11</v>
      </c>
      <c r="AG19" s="61" t="s">
        <v>6</v>
      </c>
      <c r="AH19" s="61"/>
    </row>
    <row r="20" spans="1:36" x14ac:dyDescent="0.2">
      <c r="AD20" s="55"/>
      <c r="AE20" s="55"/>
    </row>
    <row r="21" spans="1:36" x14ac:dyDescent="0.2">
      <c r="AA21">
        <v>2016</v>
      </c>
      <c r="AB21" t="s">
        <v>24</v>
      </c>
      <c r="AC21" s="56" t="s">
        <v>40</v>
      </c>
      <c r="AD21" s="57">
        <v>20</v>
      </c>
      <c r="AE21" s="57"/>
      <c r="AF21" s="58" t="s">
        <v>41</v>
      </c>
      <c r="AG21" s="58" t="s">
        <v>6</v>
      </c>
      <c r="AH21" s="58"/>
      <c r="AJ21" t="s">
        <v>42</v>
      </c>
    </row>
    <row r="22" spans="1:36" x14ac:dyDescent="0.2">
      <c r="AB22" t="s">
        <v>26</v>
      </c>
      <c r="AC22" s="63" t="s">
        <v>43</v>
      </c>
      <c r="AD22" s="54">
        <v>5</v>
      </c>
      <c r="AE22" s="54"/>
      <c r="AF22" s="53" t="s">
        <v>11</v>
      </c>
      <c r="AG22" s="53" t="s">
        <v>6</v>
      </c>
      <c r="AH22" s="53"/>
    </row>
    <row r="23" spans="1:36" x14ac:dyDescent="0.2">
      <c r="AB23" t="s">
        <v>9</v>
      </c>
      <c r="AC23" s="62" t="s">
        <v>44</v>
      </c>
      <c r="AD23" s="62"/>
      <c r="AE23" s="51">
        <v>22</v>
      </c>
      <c r="AF23" s="52" t="s">
        <v>11</v>
      </c>
      <c r="AG23" s="52" t="s">
        <v>45</v>
      </c>
      <c r="AH23" s="52"/>
      <c r="AJ23" t="s">
        <v>46</v>
      </c>
    </row>
    <row r="24" spans="1:36" x14ac:dyDescent="0.2">
      <c r="AB24" t="s">
        <v>9</v>
      </c>
      <c r="AC24" s="59" t="s">
        <v>47</v>
      </c>
      <c r="AD24" s="60">
        <v>6</v>
      </c>
      <c r="AE24" s="60"/>
      <c r="AF24" s="61" t="s">
        <v>11</v>
      </c>
      <c r="AG24" s="61" t="s">
        <v>6</v>
      </c>
      <c r="AH24" s="61"/>
    </row>
    <row r="25" spans="1:36" x14ac:dyDescent="0.2">
      <c r="AB25" t="s">
        <v>9</v>
      </c>
      <c r="AC25" s="63" t="s">
        <v>43</v>
      </c>
      <c r="AD25" s="54">
        <v>18</v>
      </c>
      <c r="AE25" s="54"/>
      <c r="AF25" s="53" t="s">
        <v>11</v>
      </c>
      <c r="AG25" s="53" t="s">
        <v>48</v>
      </c>
      <c r="AH25" s="53"/>
      <c r="AJ25" t="s">
        <v>49</v>
      </c>
    </row>
    <row r="26" spans="1:36" x14ac:dyDescent="0.2">
      <c r="AB26" t="s">
        <v>18</v>
      </c>
      <c r="AC26" s="62" t="s">
        <v>50</v>
      </c>
      <c r="AD26" s="51"/>
      <c r="AE26" s="51">
        <v>30</v>
      </c>
      <c r="AF26" s="52" t="s">
        <v>11</v>
      </c>
      <c r="AG26" s="52" t="s">
        <v>45</v>
      </c>
      <c r="AH26" s="52"/>
    </row>
    <row r="27" spans="1:36" x14ac:dyDescent="0.2">
      <c r="AB27" t="s">
        <v>18</v>
      </c>
      <c r="AC27" s="63" t="s">
        <v>43</v>
      </c>
      <c r="AD27" s="54">
        <v>15</v>
      </c>
      <c r="AE27" s="54"/>
      <c r="AF27" s="53" t="s">
        <v>11</v>
      </c>
      <c r="AG27" s="53" t="s">
        <v>48</v>
      </c>
      <c r="AH27" s="53"/>
    </row>
    <row r="28" spans="1:36" x14ac:dyDescent="0.2">
      <c r="AB28" t="s">
        <v>51</v>
      </c>
      <c r="AC28" s="64" t="s">
        <v>52</v>
      </c>
      <c r="AD28" s="48"/>
      <c r="AE28" s="48">
        <v>24</v>
      </c>
      <c r="AF28" s="47" t="s">
        <v>11</v>
      </c>
      <c r="AG28" s="47" t="s">
        <v>12</v>
      </c>
      <c r="AH28" s="47"/>
      <c r="AJ28" s="65" t="s">
        <v>53</v>
      </c>
    </row>
    <row r="29" spans="1:36" x14ac:dyDescent="0.2">
      <c r="AC29" s="66"/>
      <c r="AD29" s="55"/>
      <c r="AE29" s="55"/>
      <c r="AJ29" s="67"/>
    </row>
    <row r="30" spans="1:36" x14ac:dyDescent="0.2">
      <c r="AA30">
        <v>2017</v>
      </c>
      <c r="AB30" t="s">
        <v>26</v>
      </c>
      <c r="AC30" s="59" t="s">
        <v>54</v>
      </c>
      <c r="AD30" s="60">
        <v>5</v>
      </c>
      <c r="AE30" s="60"/>
      <c r="AF30" s="61" t="s">
        <v>22</v>
      </c>
      <c r="AG30" s="61" t="s">
        <v>6</v>
      </c>
      <c r="AH30" s="61"/>
      <c r="AJ30" s="67"/>
    </row>
    <row r="31" spans="1:36" x14ac:dyDescent="0.2">
      <c r="AB31" t="s">
        <v>26</v>
      </c>
      <c r="AC31" s="63" t="s">
        <v>55</v>
      </c>
      <c r="AD31" s="54">
        <v>3</v>
      </c>
      <c r="AE31" s="54"/>
      <c r="AF31" s="53" t="s">
        <v>11</v>
      </c>
      <c r="AG31" s="53" t="s">
        <v>6</v>
      </c>
      <c r="AH31" s="53"/>
      <c r="AJ31" s="67"/>
    </row>
    <row r="32" spans="1:36" x14ac:dyDescent="0.2">
      <c r="AB32" t="s">
        <v>24</v>
      </c>
      <c r="AC32" s="56" t="s">
        <v>25</v>
      </c>
      <c r="AD32" s="57">
        <v>7.5</v>
      </c>
      <c r="AE32" s="57"/>
      <c r="AF32" s="58" t="s">
        <v>56</v>
      </c>
      <c r="AG32" s="58" t="s">
        <v>6</v>
      </c>
      <c r="AH32" s="58"/>
      <c r="AJ32" s="67"/>
    </row>
    <row r="33" spans="26:36" x14ac:dyDescent="0.2">
      <c r="AB33" t="s">
        <v>9</v>
      </c>
      <c r="AC33" s="62" t="s">
        <v>57</v>
      </c>
      <c r="AD33" s="51">
        <v>10</v>
      </c>
      <c r="AE33" s="51"/>
      <c r="AF33" s="52" t="s">
        <v>11</v>
      </c>
      <c r="AG33" s="52" t="s">
        <v>6</v>
      </c>
      <c r="AH33" s="52"/>
      <c r="AJ33" s="67" t="s">
        <v>58</v>
      </c>
    </row>
    <row r="34" spans="26:36" x14ac:dyDescent="0.2">
      <c r="AB34" t="s">
        <v>9</v>
      </c>
      <c r="AC34" s="59" t="s">
        <v>59</v>
      </c>
      <c r="AD34" s="60">
        <v>4</v>
      </c>
      <c r="AE34" s="60"/>
      <c r="AF34" s="61" t="s">
        <v>11</v>
      </c>
      <c r="AG34" s="61" t="s">
        <v>6</v>
      </c>
      <c r="AH34" s="61"/>
      <c r="AJ34" s="67"/>
    </row>
    <row r="35" spans="26:36" x14ac:dyDescent="0.2">
      <c r="AB35" t="s">
        <v>9</v>
      </c>
      <c r="AC35" s="63" t="s">
        <v>60</v>
      </c>
      <c r="AD35" s="54">
        <v>8</v>
      </c>
      <c r="AE35" s="54"/>
      <c r="AF35" s="53" t="s">
        <v>11</v>
      </c>
      <c r="AG35" s="53" t="s">
        <v>6</v>
      </c>
      <c r="AH35" s="53"/>
      <c r="AJ35" s="67"/>
    </row>
    <row r="36" spans="26:36" x14ac:dyDescent="0.2">
      <c r="AB36" t="s">
        <v>9</v>
      </c>
      <c r="AC36" s="62" t="s">
        <v>61</v>
      </c>
      <c r="AD36" s="51"/>
      <c r="AE36" s="51">
        <v>6</v>
      </c>
      <c r="AF36" s="52" t="s">
        <v>56</v>
      </c>
      <c r="AG36" s="52" t="s">
        <v>12</v>
      </c>
      <c r="AH36" s="52"/>
      <c r="AJ36" s="67" t="s">
        <v>58</v>
      </c>
    </row>
    <row r="37" spans="26:36" x14ac:dyDescent="0.2">
      <c r="AB37" t="s">
        <v>9</v>
      </c>
      <c r="AC37" s="62" t="s">
        <v>62</v>
      </c>
      <c r="AD37" s="51"/>
      <c r="AE37" s="51">
        <v>5</v>
      </c>
      <c r="AF37" s="52" t="s">
        <v>56</v>
      </c>
      <c r="AG37" s="52" t="s">
        <v>12</v>
      </c>
      <c r="AH37" s="52"/>
      <c r="AJ37" s="67"/>
    </row>
    <row r="38" spans="26:36" x14ac:dyDescent="0.2">
      <c r="AB38" t="s">
        <v>18</v>
      </c>
      <c r="AC38" s="63" t="s">
        <v>63</v>
      </c>
      <c r="AD38" s="54">
        <v>6</v>
      </c>
      <c r="AE38" s="54"/>
      <c r="AF38" s="53" t="s">
        <v>11</v>
      </c>
      <c r="AG38" s="53" t="s">
        <v>6</v>
      </c>
      <c r="AH38" s="53"/>
      <c r="AJ38" s="67" t="s">
        <v>64</v>
      </c>
    </row>
    <row r="39" spans="26:36" x14ac:dyDescent="0.2">
      <c r="AB39" t="s">
        <v>18</v>
      </c>
      <c r="AC39" s="63" t="s">
        <v>65</v>
      </c>
      <c r="AD39" s="54">
        <v>6</v>
      </c>
      <c r="AE39" s="54"/>
      <c r="AF39" s="53" t="s">
        <v>11</v>
      </c>
      <c r="AG39" s="53" t="s">
        <v>6</v>
      </c>
      <c r="AH39" s="53"/>
      <c r="AJ39" s="67" t="s">
        <v>66</v>
      </c>
    </row>
    <row r="40" spans="26:36" x14ac:dyDescent="0.2">
      <c r="AB40" t="s">
        <v>18</v>
      </c>
      <c r="AC40" s="62" t="s">
        <v>67</v>
      </c>
      <c r="AD40" s="51"/>
      <c r="AE40" s="51">
        <v>15</v>
      </c>
      <c r="AF40" s="52" t="s">
        <v>11</v>
      </c>
      <c r="AG40" s="52" t="s">
        <v>12</v>
      </c>
      <c r="AH40" s="52"/>
      <c r="AJ40" s="67"/>
    </row>
    <row r="41" spans="26:36" x14ac:dyDescent="0.2">
      <c r="AB41" t="s">
        <v>51</v>
      </c>
      <c r="AC41" s="64" t="s">
        <v>68</v>
      </c>
      <c r="AD41" s="48"/>
      <c r="AE41" s="48">
        <v>4.5</v>
      </c>
      <c r="AF41" s="47" t="s">
        <v>11</v>
      </c>
      <c r="AG41" s="47" t="s">
        <v>12</v>
      </c>
      <c r="AH41" s="47"/>
    </row>
    <row r="42" spans="26:36" x14ac:dyDescent="0.2">
      <c r="AC42" s="66"/>
      <c r="AD42" s="55"/>
      <c r="AE42" s="55"/>
    </row>
    <row r="43" spans="26:36" x14ac:dyDescent="0.2">
      <c r="AD43" s="55">
        <v>225</v>
      </c>
      <c r="AE43" s="55">
        <v>225.5</v>
      </c>
      <c r="AG43" t="s">
        <v>69</v>
      </c>
      <c r="AH43" s="55">
        <v>450.5</v>
      </c>
      <c r="AJ43" t="s">
        <v>70</v>
      </c>
    </row>
    <row r="45" spans="26:36" x14ac:dyDescent="0.2">
      <c r="Z45" t="s">
        <v>8</v>
      </c>
      <c r="AB45" t="s">
        <v>24</v>
      </c>
      <c r="AC45" s="76" t="s">
        <v>71</v>
      </c>
      <c r="AD45" s="77">
        <v>3</v>
      </c>
      <c r="AE45" s="77"/>
      <c r="AF45" s="78" t="s">
        <v>11</v>
      </c>
      <c r="AG45" s="78" t="s">
        <v>6</v>
      </c>
      <c r="AH45" s="78"/>
    </row>
    <row r="47" spans="26:36" x14ac:dyDescent="0.2">
      <c r="AD47" s="55">
        <f>SUM(AD45)</f>
        <v>3</v>
      </c>
      <c r="AE47" s="55">
        <f>SUM(AE45)</f>
        <v>0</v>
      </c>
      <c r="AG47" t="s">
        <v>69</v>
      </c>
      <c r="AH47" s="55">
        <f>AD47+AE47</f>
        <v>3</v>
      </c>
    </row>
    <row r="49" spans="26:36" x14ac:dyDescent="0.2">
      <c r="Z49">
        <v>2018</v>
      </c>
      <c r="AB49" t="s">
        <v>24</v>
      </c>
      <c r="AC49" s="56" t="s">
        <v>25</v>
      </c>
      <c r="AD49" s="57">
        <v>20</v>
      </c>
      <c r="AE49" s="57"/>
      <c r="AF49" s="58" t="s">
        <v>11</v>
      </c>
      <c r="AG49" s="58" t="s">
        <v>6</v>
      </c>
      <c r="AH49" s="58"/>
      <c r="AJ49" t="s">
        <v>72</v>
      </c>
    </row>
    <row r="51" spans="26:36" x14ac:dyDescent="0.2">
      <c r="AD51" s="55">
        <f>SUM(AD49)</f>
        <v>20</v>
      </c>
      <c r="AE51" s="55">
        <f>SUM(AE49)</f>
        <v>0</v>
      </c>
      <c r="AG51" t="s">
        <v>69</v>
      </c>
      <c r="AH51" s="55">
        <f>AD51+AE51</f>
        <v>20</v>
      </c>
    </row>
  </sheetData>
  <mergeCells count="112">
    <mergeCell ref="V14:W14"/>
    <mergeCell ref="X14:Y14"/>
    <mergeCell ref="V16:W16"/>
    <mergeCell ref="X16:Y16"/>
    <mergeCell ref="V18:W18"/>
    <mergeCell ref="X18:Y18"/>
    <mergeCell ref="V8:W8"/>
    <mergeCell ref="X8:Y8"/>
    <mergeCell ref="V10:W10"/>
    <mergeCell ref="X10:Y10"/>
    <mergeCell ref="V12:W12"/>
    <mergeCell ref="X12:Y12"/>
    <mergeCell ref="N4:O4"/>
    <mergeCell ref="R4:S4"/>
    <mergeCell ref="T4:U4"/>
    <mergeCell ref="R6:S6"/>
    <mergeCell ref="T6:U6"/>
    <mergeCell ref="V3:Y3"/>
    <mergeCell ref="V4:W4"/>
    <mergeCell ref="X4:Y4"/>
    <mergeCell ref="V6:W6"/>
    <mergeCell ref="X6:Y6"/>
    <mergeCell ref="R3:U3"/>
    <mergeCell ref="P4:Q4"/>
    <mergeCell ref="R18:S18"/>
    <mergeCell ref="T18:U18"/>
    <mergeCell ref="R8:S8"/>
    <mergeCell ref="T8:U8"/>
    <mergeCell ref="R10:S10"/>
    <mergeCell ref="T10:U10"/>
    <mergeCell ref="R12:S12"/>
    <mergeCell ref="T12:U12"/>
    <mergeCell ref="R14:S14"/>
    <mergeCell ref="T14:U14"/>
    <mergeCell ref="R16:S16"/>
    <mergeCell ref="T16:U16"/>
    <mergeCell ref="P18:Q18"/>
    <mergeCell ref="N18:O18"/>
    <mergeCell ref="P16:Q16"/>
    <mergeCell ref="N16:O16"/>
    <mergeCell ref="P14:Q14"/>
    <mergeCell ref="N14:O14"/>
    <mergeCell ref="P12:Q12"/>
    <mergeCell ref="N12:O12"/>
    <mergeCell ref="P10:Q10"/>
    <mergeCell ref="N10:O10"/>
    <mergeCell ref="J14:K14"/>
    <mergeCell ref="L14:M14"/>
    <mergeCell ref="J16:K16"/>
    <mergeCell ref="L16:M16"/>
    <mergeCell ref="J18:K18"/>
    <mergeCell ref="L18:M18"/>
    <mergeCell ref="J8:K8"/>
    <mergeCell ref="L8:M8"/>
    <mergeCell ref="J10:K10"/>
    <mergeCell ref="L10:M10"/>
    <mergeCell ref="J12:K12"/>
    <mergeCell ref="L12:M12"/>
    <mergeCell ref="F18:G18"/>
    <mergeCell ref="H18:I18"/>
    <mergeCell ref="F8:G8"/>
    <mergeCell ref="H8:I8"/>
    <mergeCell ref="F10:G10"/>
    <mergeCell ref="H10:I10"/>
    <mergeCell ref="F12:G12"/>
    <mergeCell ref="H12:I12"/>
    <mergeCell ref="F14:G14"/>
    <mergeCell ref="H14:I14"/>
    <mergeCell ref="F16:G16"/>
    <mergeCell ref="H16:I16"/>
    <mergeCell ref="A9:A10"/>
    <mergeCell ref="D12:E12"/>
    <mergeCell ref="D14:E14"/>
    <mergeCell ref="B16:C16"/>
    <mergeCell ref="D16:E16"/>
    <mergeCell ref="B4:C4"/>
    <mergeCell ref="D4:E4"/>
    <mergeCell ref="A17:A18"/>
    <mergeCell ref="B18:C18"/>
    <mergeCell ref="D18:E18"/>
    <mergeCell ref="B10:C10"/>
    <mergeCell ref="B8:C8"/>
    <mergeCell ref="D10:E10"/>
    <mergeCell ref="A11:A12"/>
    <mergeCell ref="A13:A14"/>
    <mergeCell ref="A15:A16"/>
    <mergeCell ref="B14:C14"/>
    <mergeCell ref="B12:C12"/>
    <mergeCell ref="B3:E3"/>
    <mergeCell ref="A1:Y1"/>
    <mergeCell ref="A2:A4"/>
    <mergeCell ref="B2:Y2"/>
    <mergeCell ref="B6:C6"/>
    <mergeCell ref="D6:E6"/>
    <mergeCell ref="D8:E8"/>
    <mergeCell ref="F3:I3"/>
    <mergeCell ref="F4:G4"/>
    <mergeCell ref="H4:I4"/>
    <mergeCell ref="F6:G6"/>
    <mergeCell ref="H6:I6"/>
    <mergeCell ref="J3:M3"/>
    <mergeCell ref="J4:K4"/>
    <mergeCell ref="L4:M4"/>
    <mergeCell ref="J6:K6"/>
    <mergeCell ref="L6:M6"/>
    <mergeCell ref="N3:Q3"/>
    <mergeCell ref="P8:Q8"/>
    <mergeCell ref="N8:O8"/>
    <mergeCell ref="P6:Q6"/>
    <mergeCell ref="N6:O6"/>
    <mergeCell ref="A5:A6"/>
    <mergeCell ref="A7:A8"/>
  </mergeCells>
  <pageMargins left="0.75" right="0.75" top="1" bottom="1" header="0.51180555555555496" footer="0.51180555555555496"/>
  <pageSetup paperSize="9" firstPageNumber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" workbookViewId="0">
      <selection activeCell="K5" sqref="K5"/>
    </sheetView>
  </sheetViews>
  <sheetFormatPr baseColWidth="10" defaultColWidth="8.83203125" defaultRowHeight="16" x14ac:dyDescent="0.2"/>
  <cols>
    <col min="1" max="1" width="6.83203125" customWidth="1"/>
    <col min="2" max="2" width="70.83203125" customWidth="1"/>
    <col min="3" max="8" width="6.83203125" customWidth="1"/>
  </cols>
  <sheetData>
    <row r="1" spans="1:10" ht="16" customHeight="1" x14ac:dyDescent="0.2">
      <c r="A1" s="167" t="s">
        <v>73</v>
      </c>
      <c r="B1" s="168"/>
      <c r="C1" s="168"/>
      <c r="D1" s="168"/>
      <c r="E1" s="168"/>
      <c r="F1" s="168"/>
      <c r="G1" s="168"/>
      <c r="H1" s="169"/>
    </row>
    <row r="2" spans="1:10" ht="16" customHeight="1" x14ac:dyDescent="0.2">
      <c r="A2" s="162" t="s">
        <v>74</v>
      </c>
      <c r="B2" s="162" t="s">
        <v>3</v>
      </c>
      <c r="C2" s="160" t="s">
        <v>1</v>
      </c>
      <c r="D2" s="160"/>
      <c r="E2" s="160"/>
      <c r="F2" s="160"/>
      <c r="G2" s="160"/>
      <c r="H2" s="161"/>
    </row>
    <row r="3" spans="1:10" ht="16" customHeight="1" x14ac:dyDescent="0.2">
      <c r="A3" s="163"/>
      <c r="B3" s="163"/>
      <c r="C3" s="170">
        <v>2018</v>
      </c>
      <c r="D3" s="171"/>
      <c r="E3" s="172">
        <v>2019</v>
      </c>
      <c r="F3" s="171"/>
      <c r="G3" s="172">
        <v>2020</v>
      </c>
      <c r="H3" s="171"/>
      <c r="I3" t="s">
        <v>75</v>
      </c>
    </row>
    <row r="4" spans="1:10" ht="16" customHeight="1" thickBot="1" x14ac:dyDescent="0.25">
      <c r="A4" s="164"/>
      <c r="B4" s="164"/>
      <c r="C4" s="70" t="s">
        <v>76</v>
      </c>
      <c r="D4" s="70" t="s">
        <v>77</v>
      </c>
      <c r="E4" s="70" t="s">
        <v>76</v>
      </c>
      <c r="F4" s="70" t="s">
        <v>77</v>
      </c>
      <c r="G4" s="70" t="s">
        <v>76</v>
      </c>
      <c r="H4" s="70" t="s">
        <v>77</v>
      </c>
    </row>
    <row r="5" spans="1:10" ht="16" customHeight="1" thickTop="1" x14ac:dyDescent="0.2">
      <c r="A5" s="75" t="s">
        <v>24</v>
      </c>
      <c r="B5" s="75" t="s">
        <v>25</v>
      </c>
      <c r="C5" s="81">
        <v>12</v>
      </c>
      <c r="D5" s="81">
        <v>15</v>
      </c>
      <c r="E5" s="81"/>
      <c r="F5" s="81"/>
      <c r="G5" s="81"/>
      <c r="H5" s="81"/>
      <c r="I5" t="s">
        <v>78</v>
      </c>
    </row>
    <row r="6" spans="1:10" ht="16" customHeight="1" x14ac:dyDescent="0.2">
      <c r="A6" s="75" t="s">
        <v>24</v>
      </c>
      <c r="B6" s="75" t="s">
        <v>131</v>
      </c>
      <c r="C6" s="81"/>
      <c r="D6" s="81"/>
      <c r="E6" s="81">
        <v>10</v>
      </c>
      <c r="F6" s="81">
        <v>10</v>
      </c>
      <c r="G6" s="81"/>
      <c r="H6" s="81"/>
    </row>
    <row r="7" spans="1:10" ht="16" customHeight="1" x14ac:dyDescent="0.2">
      <c r="A7" s="73" t="s">
        <v>9</v>
      </c>
      <c r="B7" s="73" t="s">
        <v>79</v>
      </c>
      <c r="C7" s="74">
        <v>5</v>
      </c>
      <c r="D7" s="74">
        <v>5</v>
      </c>
      <c r="E7" s="74"/>
      <c r="F7" s="74"/>
      <c r="G7" s="74"/>
      <c r="H7" s="74"/>
    </row>
    <row r="8" spans="1:10" ht="16" customHeight="1" x14ac:dyDescent="0.2">
      <c r="A8" s="69" t="s">
        <v>9</v>
      </c>
      <c r="B8" s="69" t="s">
        <v>80</v>
      </c>
      <c r="C8" s="71">
        <v>3</v>
      </c>
      <c r="D8" s="71">
        <v>7</v>
      </c>
      <c r="E8" s="71"/>
      <c r="F8" s="71"/>
      <c r="G8" s="71"/>
      <c r="H8" s="71"/>
    </row>
    <row r="9" spans="1:10" ht="16" customHeight="1" x14ac:dyDescent="0.2">
      <c r="A9" s="69" t="s">
        <v>9</v>
      </c>
      <c r="B9" s="69" t="s">
        <v>81</v>
      </c>
      <c r="C9" s="71">
        <v>3</v>
      </c>
      <c r="D9" s="71">
        <v>5</v>
      </c>
      <c r="E9" s="71"/>
      <c r="F9" s="71"/>
      <c r="G9" s="71"/>
      <c r="H9" s="71"/>
    </row>
    <row r="10" spans="1:10" ht="16" customHeight="1" x14ac:dyDescent="0.2">
      <c r="A10" s="69" t="s">
        <v>9</v>
      </c>
      <c r="B10" s="69" t="s">
        <v>82</v>
      </c>
      <c r="C10" s="71">
        <v>2</v>
      </c>
      <c r="D10" s="71">
        <v>5</v>
      </c>
      <c r="E10" s="71"/>
      <c r="F10" s="71"/>
      <c r="G10" s="71"/>
      <c r="H10" s="71"/>
      <c r="I10" t="s">
        <v>83</v>
      </c>
    </row>
    <row r="11" spans="1:10" ht="16" customHeight="1" x14ac:dyDescent="0.2">
      <c r="A11" s="69" t="s">
        <v>9</v>
      </c>
      <c r="B11" s="69" t="s">
        <v>84</v>
      </c>
      <c r="C11" s="71">
        <v>3</v>
      </c>
      <c r="D11" s="71">
        <v>5</v>
      </c>
      <c r="E11" s="71"/>
      <c r="F11" s="71"/>
      <c r="G11" s="71"/>
      <c r="H11" s="71"/>
    </row>
    <row r="12" spans="1:10" ht="16" customHeight="1" x14ac:dyDescent="0.2">
      <c r="A12" s="69" t="s">
        <v>9</v>
      </c>
      <c r="B12" s="69" t="s">
        <v>85</v>
      </c>
      <c r="C12" s="71">
        <v>5</v>
      </c>
      <c r="D12" s="71">
        <v>10</v>
      </c>
      <c r="E12" s="71"/>
      <c r="F12" s="71"/>
      <c r="G12" s="71"/>
      <c r="H12" s="71"/>
    </row>
    <row r="13" spans="1:10" ht="16" customHeight="1" x14ac:dyDescent="0.2">
      <c r="A13" s="69" t="s">
        <v>9</v>
      </c>
      <c r="B13" s="69" t="s">
        <v>86</v>
      </c>
      <c r="C13" s="71">
        <v>30</v>
      </c>
      <c r="D13" s="71">
        <v>30</v>
      </c>
      <c r="E13" s="71"/>
      <c r="F13" s="71"/>
      <c r="G13" s="71"/>
      <c r="H13" s="71"/>
    </row>
    <row r="14" spans="1:10" ht="16" customHeight="1" x14ac:dyDescent="0.2">
      <c r="A14" s="69" t="s">
        <v>18</v>
      </c>
      <c r="B14" s="69" t="s">
        <v>87</v>
      </c>
      <c r="C14" s="71">
        <v>10</v>
      </c>
      <c r="D14" s="71">
        <v>10</v>
      </c>
      <c r="E14" s="71">
        <v>10</v>
      </c>
      <c r="F14" s="71">
        <v>10</v>
      </c>
      <c r="G14" s="71"/>
      <c r="H14" s="71"/>
      <c r="I14" s="165" t="s">
        <v>88</v>
      </c>
      <c r="J14" s="166"/>
    </row>
    <row r="15" spans="1:10" ht="16" customHeight="1" x14ac:dyDescent="0.2">
      <c r="A15" s="69" t="s">
        <v>18</v>
      </c>
      <c r="B15" s="69" t="s">
        <v>89</v>
      </c>
      <c r="C15" s="71">
        <f>18+10+3</f>
        <v>31</v>
      </c>
      <c r="D15" s="71">
        <v>31</v>
      </c>
      <c r="E15" s="71">
        <v>31</v>
      </c>
      <c r="F15" s="71">
        <v>31</v>
      </c>
      <c r="G15" s="71"/>
      <c r="H15" s="71"/>
      <c r="I15" s="165"/>
      <c r="J15" s="166"/>
    </row>
    <row r="16" spans="1:10" ht="16" customHeight="1" x14ac:dyDescent="0.2">
      <c r="A16" s="69" t="s">
        <v>18</v>
      </c>
      <c r="B16" s="69" t="s">
        <v>90</v>
      </c>
      <c r="C16" s="71">
        <f>18+3+10</f>
        <v>31</v>
      </c>
      <c r="D16" s="71">
        <v>31</v>
      </c>
      <c r="E16" s="71">
        <v>31</v>
      </c>
      <c r="F16" s="71">
        <v>31</v>
      </c>
      <c r="G16" s="71"/>
      <c r="H16" s="71"/>
      <c r="I16" s="165"/>
      <c r="J16" s="166"/>
    </row>
    <row r="17" spans="1:10" ht="16" customHeight="1" x14ac:dyDescent="0.2">
      <c r="A17" s="69" t="s">
        <v>18</v>
      </c>
      <c r="B17" s="69" t="s">
        <v>91</v>
      </c>
      <c r="C17" s="71">
        <v>4</v>
      </c>
      <c r="D17" s="71">
        <v>4</v>
      </c>
      <c r="E17" s="71">
        <v>4</v>
      </c>
      <c r="F17" s="71">
        <v>4</v>
      </c>
      <c r="G17" s="71"/>
      <c r="H17" s="71"/>
      <c r="I17" s="165"/>
      <c r="J17" s="166"/>
    </row>
    <row r="18" spans="1:10" ht="16" customHeight="1" x14ac:dyDescent="0.2">
      <c r="A18" s="69" t="s">
        <v>18</v>
      </c>
      <c r="B18" s="69" t="s">
        <v>92</v>
      </c>
      <c r="C18" s="71">
        <v>2</v>
      </c>
      <c r="D18" s="71">
        <v>2</v>
      </c>
      <c r="E18" s="71">
        <v>2</v>
      </c>
      <c r="F18" s="71">
        <v>2</v>
      </c>
      <c r="G18" s="71"/>
      <c r="H18" s="71"/>
      <c r="I18" s="89" t="s">
        <v>93</v>
      </c>
      <c r="J18" s="88"/>
    </row>
    <row r="19" spans="1:10" ht="16" customHeight="1" x14ac:dyDescent="0.2">
      <c r="A19" s="69" t="s">
        <v>18</v>
      </c>
      <c r="B19" s="69" t="s">
        <v>94</v>
      </c>
      <c r="C19" s="71">
        <v>2</v>
      </c>
      <c r="D19" s="71">
        <v>2</v>
      </c>
      <c r="E19" s="71">
        <v>2</v>
      </c>
      <c r="F19" s="71">
        <v>2</v>
      </c>
      <c r="G19" s="71"/>
      <c r="H19" s="71"/>
    </row>
    <row r="20" spans="1:10" ht="16" customHeight="1" x14ac:dyDescent="0.2">
      <c r="A20" s="69" t="s">
        <v>18</v>
      </c>
      <c r="B20" s="69" t="s">
        <v>95</v>
      </c>
      <c r="C20" s="71">
        <v>5</v>
      </c>
      <c r="D20" s="71">
        <v>5</v>
      </c>
      <c r="E20" s="71">
        <v>5</v>
      </c>
      <c r="F20" s="71">
        <v>5</v>
      </c>
      <c r="G20" s="71"/>
      <c r="H20" s="71"/>
    </row>
    <row r="21" spans="1:10" ht="16" customHeight="1" x14ac:dyDescent="0.2">
      <c r="A21" s="69" t="s">
        <v>96</v>
      </c>
      <c r="B21" s="69" t="s">
        <v>97</v>
      </c>
      <c r="C21" s="71">
        <v>4</v>
      </c>
      <c r="D21" s="71">
        <v>8</v>
      </c>
      <c r="E21" s="71"/>
      <c r="F21" s="71"/>
      <c r="G21" s="71"/>
      <c r="H21" s="71"/>
      <c r="I21" t="s">
        <v>98</v>
      </c>
    </row>
    <row r="22" spans="1:10" ht="16" customHeight="1" x14ac:dyDescent="0.2">
      <c r="A22" s="69" t="s">
        <v>18</v>
      </c>
      <c r="B22" s="69" t="s">
        <v>99</v>
      </c>
      <c r="C22" s="71">
        <v>4</v>
      </c>
      <c r="D22" s="71">
        <v>4</v>
      </c>
      <c r="E22" s="71">
        <v>4</v>
      </c>
      <c r="F22" s="71">
        <v>4</v>
      </c>
      <c r="G22" s="71"/>
      <c r="H22" s="71"/>
    </row>
    <row r="23" spans="1:10" ht="16" customHeight="1" x14ac:dyDescent="0.2">
      <c r="A23" s="69" t="s">
        <v>96</v>
      </c>
      <c r="B23" s="69" t="s">
        <v>100</v>
      </c>
      <c r="C23" s="71">
        <v>40</v>
      </c>
      <c r="D23" s="71">
        <v>60</v>
      </c>
      <c r="E23" s="71">
        <v>25</v>
      </c>
      <c r="F23" s="71">
        <v>25</v>
      </c>
      <c r="G23" s="71"/>
      <c r="H23" s="71"/>
    </row>
    <row r="24" spans="1:10" ht="16" customHeight="1" x14ac:dyDescent="0.2">
      <c r="A24" s="69" t="s">
        <v>18</v>
      </c>
      <c r="B24" s="69" t="s">
        <v>101</v>
      </c>
      <c r="C24" s="71">
        <v>5</v>
      </c>
      <c r="D24" s="71">
        <v>20</v>
      </c>
      <c r="E24" s="71"/>
      <c r="F24" s="71"/>
      <c r="G24" s="71"/>
      <c r="H24" s="71"/>
      <c r="I24" t="s">
        <v>102</v>
      </c>
    </row>
    <row r="25" spans="1:10" ht="16" customHeight="1" x14ac:dyDescent="0.2">
      <c r="A25" s="69" t="s">
        <v>18</v>
      </c>
      <c r="B25" s="69" t="s">
        <v>103</v>
      </c>
      <c r="C25" s="71">
        <v>5</v>
      </c>
      <c r="D25" s="71">
        <v>5</v>
      </c>
      <c r="E25" s="71">
        <v>5</v>
      </c>
      <c r="F25" s="71">
        <v>5</v>
      </c>
      <c r="G25" s="71"/>
      <c r="H25" s="71"/>
    </row>
    <row r="26" spans="1:10" ht="16" customHeight="1" x14ac:dyDescent="0.2">
      <c r="A26" s="69" t="s">
        <v>18</v>
      </c>
      <c r="B26" s="69" t="s">
        <v>104</v>
      </c>
      <c r="C26" s="71">
        <v>5</v>
      </c>
      <c r="D26" s="71">
        <v>5</v>
      </c>
      <c r="E26" s="71">
        <v>5</v>
      </c>
      <c r="F26" s="71">
        <v>5</v>
      </c>
      <c r="G26" s="71"/>
      <c r="H26" s="71"/>
    </row>
    <row r="27" spans="1:10" ht="16" customHeight="1" x14ac:dyDescent="0.2">
      <c r="A27" s="69" t="s">
        <v>18</v>
      </c>
      <c r="B27" s="69" t="s">
        <v>105</v>
      </c>
      <c r="C27" s="71">
        <v>10</v>
      </c>
      <c r="D27" s="71">
        <v>10</v>
      </c>
      <c r="E27" s="71">
        <v>10</v>
      </c>
      <c r="F27" s="71">
        <v>10</v>
      </c>
      <c r="G27" s="71"/>
      <c r="H27" s="71"/>
    </row>
    <row r="28" spans="1:10" ht="16" customHeight="1" x14ac:dyDescent="0.2">
      <c r="A28" s="69" t="s">
        <v>18</v>
      </c>
      <c r="B28" s="69" t="s">
        <v>106</v>
      </c>
      <c r="C28" s="71">
        <v>5</v>
      </c>
      <c r="D28" s="71">
        <v>5</v>
      </c>
      <c r="E28" s="71">
        <v>5</v>
      </c>
      <c r="F28" s="71">
        <v>5</v>
      </c>
      <c r="G28" s="71"/>
      <c r="H28" s="71"/>
    </row>
    <row r="29" spans="1:10" ht="16" customHeight="1" x14ac:dyDescent="0.2">
      <c r="A29" s="69" t="s">
        <v>51</v>
      </c>
      <c r="B29" s="69" t="s">
        <v>107</v>
      </c>
      <c r="C29" s="71">
        <v>2</v>
      </c>
      <c r="D29" s="71">
        <v>2</v>
      </c>
      <c r="E29" s="71"/>
      <c r="F29" s="71"/>
      <c r="G29" s="71"/>
      <c r="H29" s="71"/>
      <c r="I29" t="s">
        <v>108</v>
      </c>
    </row>
    <row r="30" spans="1:10" ht="16" customHeight="1" x14ac:dyDescent="0.2">
      <c r="A30" s="69" t="s">
        <v>51</v>
      </c>
      <c r="B30" s="69" t="s">
        <v>109</v>
      </c>
      <c r="C30" s="71">
        <v>10</v>
      </c>
      <c r="D30" s="71">
        <v>10</v>
      </c>
      <c r="E30" s="71">
        <v>60</v>
      </c>
      <c r="F30" s="71">
        <v>60</v>
      </c>
      <c r="G30" s="71"/>
      <c r="H30" s="71"/>
    </row>
    <row r="31" spans="1:10" ht="16" customHeight="1" x14ac:dyDescent="0.2">
      <c r="A31" s="69" t="s">
        <v>51</v>
      </c>
      <c r="B31" s="69" t="s">
        <v>110</v>
      </c>
      <c r="C31" s="71">
        <v>24</v>
      </c>
      <c r="D31" s="71">
        <v>60</v>
      </c>
      <c r="E31" s="71"/>
      <c r="F31" s="71"/>
      <c r="G31" s="71"/>
      <c r="H31" s="71"/>
      <c r="I31" t="s">
        <v>111</v>
      </c>
    </row>
    <row r="32" spans="1:10" ht="16" customHeight="1" x14ac:dyDescent="0.2">
      <c r="A32" s="69" t="s">
        <v>51</v>
      </c>
      <c r="B32" s="69" t="s">
        <v>71</v>
      </c>
      <c r="C32" s="71">
        <v>3</v>
      </c>
      <c r="D32" s="71">
        <v>3</v>
      </c>
      <c r="E32" s="71"/>
      <c r="F32" s="71"/>
      <c r="G32" s="71"/>
      <c r="H32" s="71"/>
    </row>
    <row r="33" spans="1:8" ht="16" customHeight="1" x14ac:dyDescent="0.2">
      <c r="A33" s="69"/>
      <c r="B33" s="69"/>
      <c r="C33" s="71"/>
      <c r="D33" s="71"/>
      <c r="E33" s="71"/>
      <c r="F33" s="71"/>
      <c r="G33" s="71"/>
      <c r="H33" s="71"/>
    </row>
    <row r="34" spans="1:8" ht="16" customHeight="1" x14ac:dyDescent="0.2">
      <c r="A34" s="69"/>
      <c r="B34" s="69"/>
      <c r="C34" s="158" t="s">
        <v>33</v>
      </c>
      <c r="D34" s="159"/>
      <c r="E34" s="158" t="s">
        <v>33</v>
      </c>
      <c r="F34" s="159"/>
      <c r="G34" s="158" t="s">
        <v>33</v>
      </c>
      <c r="H34" s="159"/>
    </row>
    <row r="35" spans="1:8" ht="16" customHeight="1" x14ac:dyDescent="0.2">
      <c r="A35" s="68"/>
      <c r="B35" s="68"/>
      <c r="C35" s="80">
        <f>SUM(C5:C33)</f>
        <v>265</v>
      </c>
      <c r="D35" s="80">
        <f>SUM(D5:D33)</f>
        <v>359</v>
      </c>
      <c r="E35" s="80">
        <f>SUM(E5:E33)</f>
        <v>209</v>
      </c>
      <c r="F35" s="80">
        <f>SUM(F5:F33)</f>
        <v>209</v>
      </c>
      <c r="G35" s="80">
        <f>SUM(G5:G33)</f>
        <v>0</v>
      </c>
      <c r="H35" s="80">
        <f>SUM(H5:H33)</f>
        <v>0</v>
      </c>
    </row>
    <row r="36" spans="1:8" ht="16" customHeight="1" x14ac:dyDescent="0.2"/>
    <row r="37" spans="1:8" ht="16" customHeight="1" x14ac:dyDescent="0.2"/>
    <row r="38" spans="1:8" ht="16" customHeight="1" x14ac:dyDescent="0.2"/>
    <row r="39" spans="1:8" ht="16" customHeight="1" x14ac:dyDescent="0.2"/>
    <row r="40" spans="1:8" ht="16" customHeight="1" x14ac:dyDescent="0.2"/>
    <row r="41" spans="1:8" ht="16" customHeight="1" x14ac:dyDescent="0.2"/>
    <row r="42" spans="1:8" ht="16" customHeight="1" x14ac:dyDescent="0.2"/>
    <row r="43" spans="1:8" ht="16" customHeight="1" x14ac:dyDescent="0.2"/>
  </sheetData>
  <mergeCells count="11">
    <mergeCell ref="I14:J17"/>
    <mergeCell ref="A1:H1"/>
    <mergeCell ref="C3:D3"/>
    <mergeCell ref="E3:F3"/>
    <mergeCell ref="G3:H3"/>
    <mergeCell ref="A2:A4"/>
    <mergeCell ref="C34:D34"/>
    <mergeCell ref="E34:F34"/>
    <mergeCell ref="G34:H34"/>
    <mergeCell ref="C2:H2"/>
    <mergeCell ref="B2:B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/>
  <headerFooter>
    <oddHeader>&amp;C&amp;"Times New Roman,Regular"&amp;A</oddHeader>
    <oddFooter>&amp;C&amp;"Times New Roman,Regular"Page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3" sqref="I3"/>
    </sheetView>
  </sheetViews>
  <sheetFormatPr baseColWidth="10" defaultColWidth="8.83203125" defaultRowHeight="16" x14ac:dyDescent="0.2"/>
  <cols>
    <col min="1" max="1" width="6.83203125" customWidth="1"/>
    <col min="2" max="2" width="70.83203125" customWidth="1"/>
    <col min="3" max="8" width="6.83203125" customWidth="1"/>
    <col min="11" max="11" width="8.83203125" customWidth="1"/>
  </cols>
  <sheetData>
    <row r="1" spans="1:10" ht="16" customHeight="1" x14ac:dyDescent="0.2">
      <c r="A1" s="167" t="s">
        <v>112</v>
      </c>
      <c r="B1" s="168"/>
      <c r="C1" s="168"/>
      <c r="D1" s="168"/>
      <c r="E1" s="168"/>
      <c r="F1" s="168"/>
      <c r="G1" s="168"/>
      <c r="H1" s="169"/>
    </row>
    <row r="2" spans="1:10" ht="16" customHeight="1" x14ac:dyDescent="0.2">
      <c r="A2" s="162" t="s">
        <v>74</v>
      </c>
      <c r="B2" s="162" t="s">
        <v>3</v>
      </c>
      <c r="C2" s="160" t="s">
        <v>1</v>
      </c>
      <c r="D2" s="160"/>
      <c r="E2" s="160"/>
      <c r="F2" s="160"/>
      <c r="G2" s="160"/>
      <c r="H2" s="161"/>
    </row>
    <row r="3" spans="1:10" ht="16" customHeight="1" x14ac:dyDescent="0.2">
      <c r="A3" s="163"/>
      <c r="B3" s="163"/>
      <c r="C3" s="170">
        <v>2018</v>
      </c>
      <c r="D3" s="171"/>
      <c r="E3" s="172">
        <v>2019</v>
      </c>
      <c r="F3" s="171"/>
      <c r="G3" s="172">
        <v>2020</v>
      </c>
      <c r="H3" s="171"/>
      <c r="I3" t="s">
        <v>75</v>
      </c>
    </row>
    <row r="4" spans="1:10" ht="16" customHeight="1" thickBot="1" x14ac:dyDescent="0.25">
      <c r="A4" s="164"/>
      <c r="B4" s="164"/>
      <c r="C4" s="70" t="s">
        <v>76</v>
      </c>
      <c r="D4" s="70" t="s">
        <v>77</v>
      </c>
      <c r="E4" s="70" t="s">
        <v>76</v>
      </c>
      <c r="F4" s="70" t="s">
        <v>77</v>
      </c>
      <c r="G4" s="70" t="s">
        <v>76</v>
      </c>
      <c r="H4" s="70" t="s">
        <v>77</v>
      </c>
    </row>
    <row r="5" spans="1:10" ht="16" customHeight="1" thickTop="1" x14ac:dyDescent="0.2">
      <c r="A5" s="75" t="s">
        <v>24</v>
      </c>
      <c r="B5" s="75" t="s">
        <v>113</v>
      </c>
      <c r="C5" s="79">
        <v>20</v>
      </c>
      <c r="D5" s="79">
        <v>20</v>
      </c>
      <c r="E5" s="79"/>
      <c r="F5" s="79"/>
      <c r="G5" s="79"/>
      <c r="H5" s="79"/>
    </row>
    <row r="6" spans="1:10" ht="16" customHeight="1" x14ac:dyDescent="0.2">
      <c r="A6" s="75" t="s">
        <v>24</v>
      </c>
      <c r="B6" s="75" t="s">
        <v>114</v>
      </c>
      <c r="C6" s="79">
        <v>15</v>
      </c>
      <c r="D6" s="79">
        <v>15</v>
      </c>
      <c r="E6" s="79"/>
      <c r="F6" s="79"/>
      <c r="G6" s="79"/>
      <c r="H6" s="79"/>
      <c r="I6" s="173" t="s">
        <v>115</v>
      </c>
      <c r="J6" s="174"/>
    </row>
    <row r="7" spans="1:10" ht="16" customHeight="1" x14ac:dyDescent="0.2">
      <c r="A7" s="75" t="s">
        <v>24</v>
      </c>
      <c r="B7" s="75" t="s">
        <v>116</v>
      </c>
      <c r="C7" s="79">
        <v>7</v>
      </c>
      <c r="D7" s="79">
        <v>7</v>
      </c>
      <c r="E7" s="79"/>
      <c r="F7" s="79"/>
      <c r="G7" s="79"/>
      <c r="H7" s="79"/>
      <c r="I7" s="173"/>
      <c r="J7" s="174"/>
    </row>
    <row r="8" spans="1:10" ht="16" customHeight="1" x14ac:dyDescent="0.2">
      <c r="A8" s="73" t="s">
        <v>9</v>
      </c>
      <c r="B8" s="73" t="s">
        <v>117</v>
      </c>
      <c r="C8" s="82">
        <v>40</v>
      </c>
      <c r="D8" s="82">
        <v>50</v>
      </c>
      <c r="E8" s="82"/>
      <c r="F8" s="82"/>
      <c r="G8" s="82"/>
      <c r="H8" s="82"/>
    </row>
    <row r="9" spans="1:10" ht="16" customHeight="1" x14ac:dyDescent="0.2">
      <c r="A9" s="69" t="s">
        <v>9</v>
      </c>
      <c r="B9" s="69" t="s">
        <v>118</v>
      </c>
      <c r="C9" s="83"/>
      <c r="D9" s="83"/>
      <c r="E9" s="83">
        <v>50</v>
      </c>
      <c r="F9" s="83">
        <v>100</v>
      </c>
      <c r="G9" s="83"/>
      <c r="H9" s="83"/>
    </row>
    <row r="10" spans="1:10" ht="16" customHeight="1" x14ac:dyDescent="0.2">
      <c r="A10" s="69" t="s">
        <v>9</v>
      </c>
      <c r="B10" s="69" t="s">
        <v>119</v>
      </c>
      <c r="C10" s="83">
        <v>75</v>
      </c>
      <c r="D10" s="83">
        <v>90</v>
      </c>
      <c r="E10" s="83"/>
      <c r="F10" s="83"/>
      <c r="G10" s="83"/>
      <c r="H10" s="83"/>
    </row>
    <row r="11" spans="1:10" ht="16" customHeight="1" x14ac:dyDescent="0.2">
      <c r="A11" s="69" t="s">
        <v>9</v>
      </c>
      <c r="B11" s="69" t="s">
        <v>120</v>
      </c>
      <c r="C11" s="83">
        <v>10</v>
      </c>
      <c r="D11" s="83">
        <v>15</v>
      </c>
      <c r="E11" s="83"/>
      <c r="F11" s="83"/>
      <c r="G11" s="83"/>
      <c r="H11" s="83"/>
    </row>
    <row r="12" spans="1:10" ht="16" customHeight="1" x14ac:dyDescent="0.2">
      <c r="A12" s="69" t="s">
        <v>9</v>
      </c>
      <c r="B12" s="69" t="s">
        <v>121</v>
      </c>
      <c r="C12" s="83"/>
      <c r="D12" s="83"/>
      <c r="E12" s="83"/>
      <c r="F12" s="83"/>
      <c r="G12" s="83"/>
      <c r="H12" s="83"/>
    </row>
    <row r="13" spans="1:10" ht="16" customHeight="1" x14ac:dyDescent="0.2">
      <c r="A13" s="69" t="s">
        <v>18</v>
      </c>
      <c r="B13" s="69" t="s">
        <v>122</v>
      </c>
      <c r="C13" s="83">
        <v>3</v>
      </c>
      <c r="D13" s="83">
        <v>5</v>
      </c>
      <c r="E13" s="83"/>
      <c r="F13" s="83"/>
      <c r="G13" s="83"/>
      <c r="H13" s="83"/>
    </row>
    <row r="14" spans="1:10" ht="16" customHeight="1" x14ac:dyDescent="0.2">
      <c r="A14" s="69" t="s">
        <v>18</v>
      </c>
      <c r="B14" s="69" t="s">
        <v>123</v>
      </c>
      <c r="C14" s="83"/>
      <c r="D14" s="83"/>
      <c r="E14" s="83">
        <v>30</v>
      </c>
      <c r="F14" s="83">
        <v>120</v>
      </c>
      <c r="G14" s="83"/>
      <c r="H14" s="83"/>
    </row>
    <row r="15" spans="1:10" ht="16" customHeight="1" x14ac:dyDescent="0.2">
      <c r="A15" s="69" t="s">
        <v>18</v>
      </c>
      <c r="B15" s="69" t="s">
        <v>124</v>
      </c>
      <c r="C15" s="83">
        <v>8</v>
      </c>
      <c r="D15" s="83">
        <v>8</v>
      </c>
      <c r="E15" s="83"/>
      <c r="F15" s="83"/>
      <c r="G15" s="83"/>
      <c r="H15" s="83"/>
    </row>
    <row r="16" spans="1:10" ht="16" customHeight="1" x14ac:dyDescent="0.2">
      <c r="A16" s="69" t="s">
        <v>18</v>
      </c>
      <c r="B16" s="69" t="s">
        <v>125</v>
      </c>
      <c r="C16" s="83"/>
      <c r="D16" s="83"/>
      <c r="E16" s="83">
        <v>50</v>
      </c>
      <c r="F16" s="83">
        <v>150</v>
      </c>
      <c r="G16" s="83"/>
      <c r="H16" s="83"/>
    </row>
    <row r="17" spans="1:9" ht="16" customHeight="1" x14ac:dyDescent="0.2">
      <c r="A17" s="69" t="s">
        <v>18</v>
      </c>
      <c r="B17" s="69" t="s">
        <v>126</v>
      </c>
      <c r="C17" s="83"/>
      <c r="D17" s="83"/>
      <c r="E17" s="83"/>
      <c r="F17" s="83"/>
      <c r="G17" s="83">
        <v>100</v>
      </c>
      <c r="H17" s="83">
        <v>200</v>
      </c>
    </row>
    <row r="18" spans="1:9" ht="16" customHeight="1" x14ac:dyDescent="0.2">
      <c r="A18" s="69" t="s">
        <v>18</v>
      </c>
      <c r="B18" s="69" t="s">
        <v>127</v>
      </c>
      <c r="C18" s="83"/>
      <c r="D18" s="83"/>
      <c r="E18" s="83">
        <v>20</v>
      </c>
      <c r="F18" s="83">
        <v>30</v>
      </c>
      <c r="G18" s="83"/>
      <c r="H18" s="83"/>
      <c r="I18" t="s">
        <v>128</v>
      </c>
    </row>
    <row r="19" spans="1:9" ht="16" customHeight="1" x14ac:dyDescent="0.2">
      <c r="A19" s="69" t="s">
        <v>51</v>
      </c>
      <c r="B19" s="69" t="s">
        <v>114</v>
      </c>
      <c r="C19" s="83"/>
      <c r="D19" s="83"/>
      <c r="E19" s="83">
        <v>20</v>
      </c>
      <c r="F19" s="83">
        <v>25</v>
      </c>
      <c r="G19" s="83"/>
      <c r="H19" s="83"/>
    </row>
    <row r="20" spans="1:9" ht="16" customHeight="1" x14ac:dyDescent="0.2">
      <c r="A20" s="69"/>
      <c r="B20" s="69"/>
      <c r="C20" s="83"/>
      <c r="D20" s="83"/>
      <c r="E20" s="83"/>
      <c r="F20" s="83"/>
      <c r="G20" s="83"/>
      <c r="H20" s="83"/>
    </row>
    <row r="21" spans="1:9" ht="16" customHeight="1" x14ac:dyDescent="0.2">
      <c r="A21" s="69"/>
      <c r="B21" s="69"/>
      <c r="C21" s="158" t="s">
        <v>33</v>
      </c>
      <c r="D21" s="159"/>
      <c r="E21" s="158" t="s">
        <v>33</v>
      </c>
      <c r="F21" s="159"/>
      <c r="G21" s="158" t="s">
        <v>33</v>
      </c>
      <c r="H21" s="159"/>
    </row>
    <row r="22" spans="1:9" ht="16" customHeight="1" x14ac:dyDescent="0.2">
      <c r="A22" s="68"/>
      <c r="B22" s="68"/>
      <c r="C22" s="72">
        <f>SUM(C5:C20)</f>
        <v>178</v>
      </c>
      <c r="D22" s="72">
        <f>SUM(D5:D20)</f>
        <v>210</v>
      </c>
      <c r="E22" s="72">
        <f>SUM(E5:E20)</f>
        <v>170</v>
      </c>
      <c r="F22" s="72">
        <f>SUM(F5:F20)</f>
        <v>425</v>
      </c>
      <c r="G22" s="72">
        <f>SUM(G5:G20)</f>
        <v>100</v>
      </c>
      <c r="H22" s="72">
        <f>SUM(H5:H20)</f>
        <v>200</v>
      </c>
    </row>
  </sheetData>
  <mergeCells count="11">
    <mergeCell ref="I6:J7"/>
    <mergeCell ref="C21:D21"/>
    <mergeCell ref="E21:F21"/>
    <mergeCell ref="G21:H21"/>
    <mergeCell ref="A1:H1"/>
    <mergeCell ref="A2:A4"/>
    <mergeCell ref="B2:B4"/>
    <mergeCell ref="C2:H2"/>
    <mergeCell ref="C3:D3"/>
    <mergeCell ref="E3:F3"/>
    <mergeCell ref="G3:H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/>
  <headerFooter>
    <oddHeader>&amp;C&amp;"Times New Roman,Regular"&amp;A</oddHeader>
    <oddFooter>&amp;C&amp;"Times New Roman,Regular"Page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3" sqref="I3"/>
    </sheetView>
  </sheetViews>
  <sheetFormatPr baseColWidth="10" defaultColWidth="8.83203125" defaultRowHeight="16" x14ac:dyDescent="0.2"/>
  <cols>
    <col min="1" max="1" width="6.83203125" customWidth="1"/>
    <col min="2" max="2" width="70.83203125" customWidth="1"/>
    <col min="3" max="8" width="6.83203125" customWidth="1"/>
    <col min="11" max="11" width="8.83203125" customWidth="1"/>
  </cols>
  <sheetData>
    <row r="1" spans="1:9" ht="16" customHeight="1" x14ac:dyDescent="0.2">
      <c r="A1" s="167" t="s">
        <v>129</v>
      </c>
      <c r="B1" s="168"/>
      <c r="C1" s="168"/>
      <c r="D1" s="168"/>
      <c r="E1" s="168"/>
      <c r="F1" s="168"/>
      <c r="G1" s="168"/>
      <c r="H1" s="169"/>
    </row>
    <row r="2" spans="1:9" ht="16" customHeight="1" x14ac:dyDescent="0.2">
      <c r="A2" s="162" t="s">
        <v>74</v>
      </c>
      <c r="B2" s="162" t="s">
        <v>3</v>
      </c>
      <c r="C2" s="160" t="s">
        <v>1</v>
      </c>
      <c r="D2" s="160"/>
      <c r="E2" s="160"/>
      <c r="F2" s="160"/>
      <c r="G2" s="160"/>
      <c r="H2" s="161"/>
    </row>
    <row r="3" spans="1:9" ht="16" customHeight="1" x14ac:dyDescent="0.2">
      <c r="A3" s="163"/>
      <c r="B3" s="163"/>
      <c r="C3" s="170">
        <v>2018</v>
      </c>
      <c r="D3" s="171"/>
      <c r="E3" s="172">
        <v>2019</v>
      </c>
      <c r="F3" s="171"/>
      <c r="G3" s="172">
        <v>2020</v>
      </c>
      <c r="H3" s="171"/>
      <c r="I3" t="s">
        <v>75</v>
      </c>
    </row>
    <row r="4" spans="1:9" ht="16" customHeight="1" thickBot="1" x14ac:dyDescent="0.25">
      <c r="A4" s="164"/>
      <c r="B4" s="164"/>
      <c r="C4" s="70" t="s">
        <v>76</v>
      </c>
      <c r="D4" s="70" t="s">
        <v>77</v>
      </c>
      <c r="E4" s="70" t="s">
        <v>76</v>
      </c>
      <c r="F4" s="70" t="s">
        <v>77</v>
      </c>
      <c r="G4" s="70" t="s">
        <v>76</v>
      </c>
      <c r="H4" s="70" t="s">
        <v>77</v>
      </c>
    </row>
    <row r="5" spans="1:9" ht="16" customHeight="1" thickTop="1" x14ac:dyDescent="0.2">
      <c r="A5" s="84" t="s">
        <v>24</v>
      </c>
      <c r="B5" s="73" t="s">
        <v>131</v>
      </c>
      <c r="C5" s="82"/>
      <c r="D5" s="82"/>
      <c r="E5" s="82">
        <v>10</v>
      </c>
      <c r="F5" s="82">
        <v>10</v>
      </c>
      <c r="G5" s="82">
        <v>30</v>
      </c>
      <c r="H5" s="82">
        <v>30</v>
      </c>
      <c r="I5" t="s">
        <v>132</v>
      </c>
    </row>
    <row r="6" spans="1:9" ht="16" customHeight="1" x14ac:dyDescent="0.2">
      <c r="A6" s="85"/>
      <c r="B6" s="69"/>
      <c r="C6" s="83"/>
      <c r="D6" s="83"/>
      <c r="E6" s="83"/>
      <c r="F6" s="83"/>
      <c r="G6" s="83"/>
      <c r="H6" s="83"/>
    </row>
    <row r="7" spans="1:9" ht="16" customHeight="1" x14ac:dyDescent="0.2">
      <c r="A7" s="85"/>
      <c r="B7" s="69"/>
      <c r="C7" s="83"/>
      <c r="D7" s="83"/>
      <c r="E7" s="83"/>
      <c r="F7" s="83"/>
      <c r="G7" s="83"/>
      <c r="H7" s="83"/>
    </row>
    <row r="8" spans="1:9" ht="16" customHeight="1" x14ac:dyDescent="0.2">
      <c r="A8" s="85"/>
      <c r="B8" s="69"/>
      <c r="C8" s="83"/>
      <c r="D8" s="83"/>
      <c r="E8" s="83"/>
      <c r="F8" s="83"/>
      <c r="G8" s="83"/>
      <c r="H8" s="83"/>
    </row>
    <row r="9" spans="1:9" ht="16" customHeight="1" x14ac:dyDescent="0.2">
      <c r="A9" s="85"/>
      <c r="B9" s="69"/>
      <c r="C9" s="83"/>
      <c r="D9" s="83"/>
      <c r="E9" s="83"/>
      <c r="F9" s="83"/>
      <c r="G9" s="83"/>
      <c r="H9" s="83"/>
    </row>
    <row r="10" spans="1:9" ht="16" customHeight="1" x14ac:dyDescent="0.2">
      <c r="A10" s="85"/>
      <c r="B10" s="69"/>
      <c r="C10" s="83"/>
      <c r="D10" s="83"/>
      <c r="E10" s="83"/>
      <c r="F10" s="83"/>
      <c r="G10" s="83"/>
      <c r="H10" s="83"/>
    </row>
    <row r="11" spans="1:9" ht="16" customHeight="1" x14ac:dyDescent="0.2">
      <c r="A11" s="85"/>
      <c r="B11" s="69"/>
      <c r="C11" s="158" t="s">
        <v>33</v>
      </c>
      <c r="D11" s="159"/>
      <c r="E11" s="158" t="s">
        <v>33</v>
      </c>
      <c r="F11" s="159"/>
      <c r="G11" s="158" t="s">
        <v>33</v>
      </c>
      <c r="H11" s="159"/>
    </row>
    <row r="12" spans="1:9" ht="16" customHeight="1" x14ac:dyDescent="0.2">
      <c r="A12" s="86"/>
      <c r="B12" s="87"/>
      <c r="C12" s="80">
        <f t="shared" ref="C12:H12" si="0">SUM(C5:C9)</f>
        <v>0</v>
      </c>
      <c r="D12" s="80">
        <f t="shared" si="0"/>
        <v>0</v>
      </c>
      <c r="E12" s="80">
        <f t="shared" si="0"/>
        <v>10</v>
      </c>
      <c r="F12" s="80">
        <f t="shared" si="0"/>
        <v>10</v>
      </c>
      <c r="G12" s="80">
        <f t="shared" si="0"/>
        <v>30</v>
      </c>
      <c r="H12" s="80">
        <f t="shared" si="0"/>
        <v>30</v>
      </c>
    </row>
  </sheetData>
  <mergeCells count="10">
    <mergeCell ref="C11:D11"/>
    <mergeCell ref="E11:F11"/>
    <mergeCell ref="G11:H11"/>
    <mergeCell ref="A1:H1"/>
    <mergeCell ref="A2:A4"/>
    <mergeCell ref="B2:B4"/>
    <mergeCell ref="C2:H2"/>
    <mergeCell ref="C3:D3"/>
    <mergeCell ref="E3:F3"/>
    <mergeCell ref="G3:H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Roman,Regular"&amp;A</oddHeader>
    <oddFooter>&amp;C&amp;"Times New Roman,Regular"Page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3" sqref="I3"/>
    </sheetView>
  </sheetViews>
  <sheetFormatPr baseColWidth="10" defaultColWidth="8.83203125" defaultRowHeight="16" x14ac:dyDescent="0.2"/>
  <cols>
    <col min="1" max="1" width="6.83203125" customWidth="1"/>
    <col min="2" max="2" width="70.83203125" customWidth="1"/>
    <col min="3" max="8" width="6.83203125" customWidth="1"/>
  </cols>
  <sheetData>
    <row r="1" spans="1:9" ht="16" customHeight="1" x14ac:dyDescent="0.2">
      <c r="A1" s="167" t="s">
        <v>129</v>
      </c>
      <c r="B1" s="168"/>
      <c r="C1" s="168"/>
      <c r="D1" s="168"/>
      <c r="E1" s="168"/>
      <c r="F1" s="168"/>
      <c r="G1" s="168"/>
      <c r="H1" s="169"/>
    </row>
    <row r="2" spans="1:9" ht="16" customHeight="1" x14ac:dyDescent="0.2">
      <c r="A2" s="162" t="s">
        <v>74</v>
      </c>
      <c r="B2" s="162" t="s">
        <v>3</v>
      </c>
      <c r="C2" s="160" t="s">
        <v>1</v>
      </c>
      <c r="D2" s="160"/>
      <c r="E2" s="160"/>
      <c r="F2" s="160"/>
      <c r="G2" s="160"/>
      <c r="H2" s="161"/>
    </row>
    <row r="3" spans="1:9" ht="16" customHeight="1" x14ac:dyDescent="0.2">
      <c r="A3" s="163"/>
      <c r="B3" s="163"/>
      <c r="C3" s="170">
        <v>2018</v>
      </c>
      <c r="D3" s="171"/>
      <c r="E3" s="172">
        <v>2019</v>
      </c>
      <c r="F3" s="171"/>
      <c r="G3" s="172">
        <v>2020</v>
      </c>
      <c r="H3" s="171"/>
      <c r="I3" t="s">
        <v>75</v>
      </c>
    </row>
    <row r="4" spans="1:9" ht="16" customHeight="1" thickBot="1" x14ac:dyDescent="0.25">
      <c r="A4" s="164"/>
      <c r="B4" s="164"/>
      <c r="C4" s="70" t="s">
        <v>76</v>
      </c>
      <c r="D4" s="70" t="s">
        <v>77</v>
      </c>
      <c r="E4" s="70" t="s">
        <v>76</v>
      </c>
      <c r="F4" s="70" t="s">
        <v>77</v>
      </c>
      <c r="G4" s="70" t="s">
        <v>76</v>
      </c>
      <c r="H4" s="70" t="s">
        <v>77</v>
      </c>
    </row>
    <row r="5" spans="1:9" ht="16" customHeight="1" thickTop="1" x14ac:dyDescent="0.2">
      <c r="A5" s="84" t="s">
        <v>24</v>
      </c>
      <c r="B5" s="84" t="s">
        <v>130</v>
      </c>
      <c r="C5" s="82">
        <v>7</v>
      </c>
      <c r="D5" s="82">
        <v>7</v>
      </c>
      <c r="E5" s="82">
        <v>7</v>
      </c>
      <c r="F5" s="82">
        <v>7</v>
      </c>
      <c r="G5" s="82"/>
      <c r="H5" s="82"/>
    </row>
    <row r="6" spans="1:9" ht="16" customHeight="1" x14ac:dyDescent="0.2">
      <c r="A6" s="85"/>
      <c r="B6" s="85"/>
      <c r="C6" s="83"/>
      <c r="D6" s="83"/>
      <c r="E6" s="83"/>
      <c r="F6" s="83"/>
      <c r="G6" s="83"/>
      <c r="H6" s="83"/>
    </row>
    <row r="7" spans="1:9" ht="16" customHeight="1" x14ac:dyDescent="0.2">
      <c r="A7" s="85"/>
      <c r="B7" s="85"/>
      <c r="C7" s="83"/>
      <c r="D7" s="83"/>
      <c r="E7" s="83"/>
      <c r="F7" s="83"/>
      <c r="G7" s="83"/>
      <c r="H7" s="83"/>
    </row>
    <row r="8" spans="1:9" ht="16" customHeight="1" x14ac:dyDescent="0.2">
      <c r="A8" s="85"/>
      <c r="B8" s="85"/>
      <c r="C8" s="83"/>
      <c r="D8" s="83"/>
      <c r="E8" s="83"/>
      <c r="F8" s="83"/>
      <c r="G8" s="83"/>
      <c r="H8" s="83"/>
    </row>
    <row r="9" spans="1:9" ht="16" customHeight="1" x14ac:dyDescent="0.2">
      <c r="A9" s="85"/>
      <c r="B9" s="85"/>
      <c r="C9" s="83"/>
      <c r="D9" s="83"/>
      <c r="E9" s="83"/>
      <c r="F9" s="83"/>
      <c r="G9" s="83"/>
      <c r="H9" s="83"/>
    </row>
    <row r="10" spans="1:9" ht="16" customHeight="1" x14ac:dyDescent="0.2">
      <c r="A10" s="85"/>
      <c r="B10" s="85"/>
      <c r="C10" s="83"/>
      <c r="D10" s="83"/>
      <c r="E10" s="83"/>
      <c r="F10" s="83"/>
      <c r="G10" s="83"/>
      <c r="H10" s="83"/>
    </row>
    <row r="11" spans="1:9" ht="16" customHeight="1" x14ac:dyDescent="0.2">
      <c r="A11" s="85"/>
      <c r="B11" s="85"/>
      <c r="C11" s="158" t="s">
        <v>33</v>
      </c>
      <c r="D11" s="159"/>
      <c r="E11" s="158" t="s">
        <v>33</v>
      </c>
      <c r="F11" s="159"/>
      <c r="G11" s="158" t="s">
        <v>33</v>
      </c>
      <c r="H11" s="159"/>
    </row>
    <row r="12" spans="1:9" ht="16" customHeight="1" x14ac:dyDescent="0.2">
      <c r="A12" s="86"/>
      <c r="B12" s="86"/>
      <c r="C12" s="80">
        <f t="shared" ref="C12:H12" si="0">SUM(C5:C9)</f>
        <v>7</v>
      </c>
      <c r="D12" s="80">
        <f t="shared" si="0"/>
        <v>7</v>
      </c>
      <c r="E12" s="80">
        <f t="shared" si="0"/>
        <v>7</v>
      </c>
      <c r="F12" s="80">
        <f t="shared" si="0"/>
        <v>7</v>
      </c>
      <c r="G12" s="80">
        <f t="shared" si="0"/>
        <v>0</v>
      </c>
      <c r="H12" s="80">
        <f t="shared" si="0"/>
        <v>0</v>
      </c>
    </row>
  </sheetData>
  <mergeCells count="10">
    <mergeCell ref="C11:D11"/>
    <mergeCell ref="E11:F11"/>
    <mergeCell ref="G11:H11"/>
    <mergeCell ref="A1:H1"/>
    <mergeCell ref="A2:A4"/>
    <mergeCell ref="B2:B4"/>
    <mergeCell ref="C2:H2"/>
    <mergeCell ref="C3:D3"/>
    <mergeCell ref="E3:F3"/>
    <mergeCell ref="G3:H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/>
  <headerFooter>
    <oddHeader>&amp;C&amp;"Times New Roman,Regular"&amp;A</oddHeader>
    <oddFooter>&amp;C&amp;"Times New Roman,Regular"Page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E3C4A5277CDC458826EF06D90CBA78" ma:contentTypeVersion="0" ma:contentTypeDescription="Create a new document." ma:contentTypeScope="" ma:versionID="fc39d0e84ec50f08e8215d9f5d401a9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3FBBC6-DD00-47C8-A20A-B4B2953EFE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4B5FFF-EC2B-4F1F-82C0-B0D99101D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88C1BF-4B29-4A99-877E-3D49F6025B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RD_FASE2</vt:lpstr>
      <vt:lpstr>ATL_FASE2 (nuovo R&amp;D)</vt:lpstr>
      <vt:lpstr>ATL_FASE2 (infrastrutture)</vt:lpstr>
      <vt:lpstr>ATL_FASE2 (core)</vt:lpstr>
      <vt:lpstr>ATL_FASE2 (altro)</vt:lpstr>
    </vt:vector>
  </TitlesOfParts>
  <Manager/>
  <Company>cern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cobal marina</dc:creator>
  <cp:keywords/>
  <dc:description/>
  <cp:lastModifiedBy>Microsoft Office User</cp:lastModifiedBy>
  <dcterms:created xsi:type="dcterms:W3CDTF">2017-04-28T11:20:12Z</dcterms:created>
  <dcterms:modified xsi:type="dcterms:W3CDTF">2017-05-01T16:03:33Z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cern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0x01010020E3C4A5277CDC458826EF06D90CBA78</vt:lpwstr>
  </property>
</Properties>
</file>